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0" windowWidth="15240" windowHeight="6960" tabRatio="264" activeTab="1"/>
  </bookViews>
  <sheets>
    <sheet name="應付代收款、保證金" sheetId="1" r:id="rId1"/>
    <sheet name="預算內" sheetId="2" r:id="rId2"/>
  </sheets>
  <definedNames>
    <definedName name="_xlnm.Print_Area" localSheetId="1">'預算內'!$A$1:$Q$34,'預算內'!$S$1:$AK$34</definedName>
    <definedName name="_xlnm.Print_Area" localSheetId="0">'應付代收款、保證金'!$A$1:$Q$34,'應付代收款、保證金'!$S$1:$AK$34</definedName>
  </definedNames>
  <calcPr fullCalcOnLoad="1"/>
</workbook>
</file>

<file path=xl/sharedStrings.xml><?xml version="1.0" encoding="utf-8"?>
<sst xmlns="http://schemas.openxmlformats.org/spreadsheetml/2006/main" count="275" uniqueCount="168">
  <si>
    <t>動 支 經 費 請 示 單</t>
  </si>
  <si>
    <t>單位別：</t>
  </si>
  <si>
    <t>本  次  約  需                         動  支  金  額</t>
  </si>
  <si>
    <t>預算數</t>
  </si>
  <si>
    <t>預算年度</t>
  </si>
  <si>
    <t>已支數</t>
  </si>
  <si>
    <t>餘  額</t>
  </si>
  <si>
    <t>附</t>
  </si>
  <si>
    <t>件</t>
  </si>
  <si>
    <t>預付費用請示單    張  共      張</t>
  </si>
  <si>
    <t>名 稱 及 規 格</t>
  </si>
  <si>
    <t>單  價</t>
  </si>
  <si>
    <t xml:space="preserve">金  額 </t>
  </si>
  <si>
    <t>元</t>
  </si>
  <si>
    <t>經辦人</t>
  </si>
  <si>
    <t>預算登記人員</t>
  </si>
  <si>
    <t>合計</t>
  </si>
  <si>
    <t>申請單位</t>
  </si>
  <si>
    <t>單位主管</t>
  </si>
  <si>
    <t>用途</t>
  </si>
  <si>
    <t>付款方式</t>
  </si>
  <si>
    <t>其他有關文件      張</t>
  </si>
  <si>
    <t>內容</t>
  </si>
  <si>
    <r>
      <t xml:space="preserve">   中華民國　</t>
    </r>
    <r>
      <rPr>
        <sz val="14"/>
        <color indexed="10"/>
        <rFont val="標楷體"/>
        <family val="4"/>
      </rPr>
      <t>　</t>
    </r>
    <r>
      <rPr>
        <sz val="14"/>
        <rFont val="標楷體"/>
        <family val="4"/>
      </rPr>
      <t>年　　月　　日</t>
    </r>
  </si>
  <si>
    <t>預算科目
名稱及節號</t>
  </si>
  <si>
    <t>年度</t>
  </si>
  <si>
    <t>數量</t>
  </si>
  <si>
    <t>報價單            張</t>
  </si>
  <si>
    <t>會計室</t>
  </si>
  <si>
    <t>機關長官或其授權代簽人</t>
  </si>
  <si>
    <r>
      <t>簽證編號</t>
    </r>
    <r>
      <rPr>
        <sz val="14"/>
        <rFont val="新細明體"/>
        <family val="1"/>
      </rPr>
      <t>：</t>
    </r>
  </si>
  <si>
    <t>□ 付債權人</t>
  </si>
  <si>
    <t>□ ＿＿＿＿＿＿墊付</t>
  </si>
  <si>
    <t>預算年度</t>
  </si>
  <si>
    <t>億</t>
  </si>
  <si>
    <t>千萬</t>
  </si>
  <si>
    <t>百萬</t>
  </si>
  <si>
    <t>十萬</t>
  </si>
  <si>
    <t>萬</t>
  </si>
  <si>
    <t>千</t>
  </si>
  <si>
    <t>百</t>
  </si>
  <si>
    <t>十</t>
  </si>
  <si>
    <t>元</t>
  </si>
  <si>
    <t>金額</t>
  </si>
  <si>
    <t>傳票
付款憑單</t>
  </si>
  <si>
    <t>憑證編號</t>
  </si>
  <si>
    <t>編號</t>
  </si>
  <si>
    <t>黏貼憑證用紙</t>
  </si>
  <si>
    <r>
      <rPr>
        <sz val="11"/>
        <rFont val="Wingdings 2"/>
        <family val="1"/>
      </rPr>
      <t>£</t>
    </r>
    <r>
      <rPr>
        <sz val="11"/>
        <rFont val="標楷體"/>
        <family val="4"/>
      </rPr>
      <t>受款人</t>
    </r>
  </si>
  <si>
    <r>
      <rPr>
        <sz val="11"/>
        <rFont val="Wingdings 2"/>
        <family val="1"/>
      </rPr>
      <t>£</t>
    </r>
    <r>
      <rPr>
        <sz val="11"/>
        <rFont val="標楷體"/>
        <family val="4"/>
      </rPr>
      <t>發票(或收據)開立廠商</t>
    </r>
  </si>
  <si>
    <r>
      <rPr>
        <sz val="11"/>
        <rFont val="Wingdings 2"/>
        <family val="1"/>
      </rPr>
      <t>£</t>
    </r>
    <r>
      <rPr>
        <sz val="11"/>
        <rFont val="標楷體"/>
        <family val="4"/>
      </rPr>
      <t>詳如受款人清單</t>
    </r>
  </si>
  <si>
    <r>
      <rPr>
        <sz val="11"/>
        <rFont val="Wingdings 2"/>
        <family val="1"/>
      </rPr>
      <t>£</t>
    </r>
    <r>
      <rPr>
        <sz val="11"/>
        <rFont val="標楷體"/>
        <family val="4"/>
      </rPr>
      <t xml:space="preserve">扣抵罰款　　　　元
</t>
    </r>
    <r>
      <rPr>
        <sz val="11"/>
        <rFont val="Wingdings 2"/>
        <family val="1"/>
      </rPr>
      <t>£</t>
    </r>
    <r>
      <rPr>
        <sz val="11"/>
        <rFont val="標楷體"/>
        <family val="4"/>
      </rPr>
      <t xml:space="preserve">轉保固金　　　　元
</t>
    </r>
    <r>
      <rPr>
        <sz val="11"/>
        <rFont val="Wingdings 2"/>
        <family val="1"/>
      </rPr>
      <t>£</t>
    </r>
    <r>
      <rPr>
        <sz val="11"/>
        <rFont val="標楷體"/>
        <family val="4"/>
      </rPr>
      <t>其他</t>
    </r>
    <r>
      <rPr>
        <sz val="10"/>
        <rFont val="標楷體"/>
        <family val="4"/>
      </rPr>
      <t>（請列舉並標示金額)</t>
    </r>
  </si>
  <si>
    <t>預算科目</t>
  </si>
  <si>
    <r>
      <rPr>
        <sz val="11"/>
        <rFont val="Wingdings 2"/>
        <family val="1"/>
      </rPr>
      <t>£</t>
    </r>
    <r>
      <rPr>
        <u val="single"/>
        <sz val="11"/>
        <rFont val="Wingdings 2"/>
        <family val="1"/>
      </rPr>
      <t xml:space="preserve">       </t>
    </r>
    <r>
      <rPr>
        <sz val="11"/>
        <rFont val="標楷體"/>
        <family val="4"/>
      </rPr>
      <t>墊付</t>
    </r>
  </si>
  <si>
    <t>經辦單位</t>
  </si>
  <si>
    <t>驗收或證明、保管</t>
  </si>
  <si>
    <t>登記</t>
  </si>
  <si>
    <t>所得登記
財產(物)登記</t>
  </si>
  <si>
    <t>會計單位</t>
  </si>
  <si>
    <t>機關長官</t>
  </si>
  <si>
    <t>(憑證黏貼線)</t>
  </si>
  <si>
    <t>說明：</t>
  </si>
  <si>
    <t>一、對不同工作計畫或用途別之原始憑證請勿混合黏貼。</t>
  </si>
  <si>
    <t>二、本用紙除「傳票(付款憑單)編號」及「憑證編號」兩欄由會計單位填列外，</t>
  </si>
  <si>
    <t>　　其餘各欄由經辦核銷工作之事務人員填列。</t>
  </si>
  <si>
    <t>三、本用紙憑證黏貼線上端有關人員核章欄，得視各機關實際工作之分工程序自</t>
  </si>
  <si>
    <t>　　行增列。</t>
  </si>
  <si>
    <t>五、凡提供參考之附件，如不能同時黏貼，則記明某號憑證之附件，按號另裝成</t>
  </si>
  <si>
    <t>　　冊一併附送，並於憑證簿封面註明上開另裝附件若干件。</t>
  </si>
  <si>
    <t>四、簽署欄位依職稱大小，「由上而下，由左而右」，各單位主管應於騎縫處核</t>
  </si>
  <si>
    <t>　　章。</t>
  </si>
  <si>
    <t>六、本用紙由有關人員順序核章後，送會計單位辦理經費核銷手續，月底由會計</t>
  </si>
  <si>
    <t>　　單位彙總裝訂成冊，依規定程序辦理。</t>
  </si>
  <si>
    <t>七、以零用金支付時，由出納管理人員於原始憑證上加蓋付訖及日期章戳。</t>
  </si>
  <si>
    <t>八、開立傳票或付款憑單時，由會計單位於本用紙上加蓋「已開傳票或憑單」章</t>
  </si>
  <si>
    <t>　　戳。</t>
  </si>
  <si>
    <t>附件：</t>
  </si>
  <si>
    <t>　（並至財政部稅務</t>
  </si>
  <si>
    <t>　口網之營業發記資</t>
  </si>
  <si>
    <t>　料公示查詢）</t>
  </si>
  <si>
    <r>
      <rPr>
        <sz val="12"/>
        <rFont val="Wingdings 2"/>
        <family val="1"/>
      </rPr>
      <t>£</t>
    </r>
    <r>
      <rPr>
        <sz val="12"/>
        <rFont val="標楷體"/>
        <family val="4"/>
      </rPr>
      <t>發票　　　　　張</t>
    </r>
  </si>
  <si>
    <r>
      <rPr>
        <sz val="12"/>
        <rFont val="Wingdings 2"/>
        <family val="1"/>
      </rPr>
      <t>£</t>
    </r>
    <r>
      <rPr>
        <sz val="12"/>
        <rFont val="標楷體"/>
        <family val="4"/>
      </rPr>
      <t>收據　　　　　張</t>
    </r>
  </si>
  <si>
    <r>
      <rPr>
        <sz val="12"/>
        <rFont val="Wingdings 2"/>
        <family val="1"/>
      </rPr>
      <t>£</t>
    </r>
    <r>
      <rPr>
        <sz val="12"/>
        <rFont val="標楷體"/>
        <family val="4"/>
      </rPr>
      <t>動支經費請示單或</t>
    </r>
  </si>
  <si>
    <t>　核准辦理文件　張</t>
  </si>
  <si>
    <r>
      <rPr>
        <sz val="12"/>
        <rFont val="Wingdings 2"/>
        <family val="1"/>
      </rPr>
      <t>£</t>
    </r>
    <r>
      <rPr>
        <sz val="12"/>
        <rFont val="標楷體"/>
        <family val="4"/>
      </rPr>
      <t>驗收報告　　　張</t>
    </r>
  </si>
  <si>
    <r>
      <rPr>
        <sz val="12"/>
        <rFont val="Wingdings 2"/>
        <family val="1"/>
      </rPr>
      <t>£</t>
    </r>
    <r>
      <rPr>
        <sz val="12"/>
        <rFont val="標楷體"/>
        <family val="4"/>
      </rPr>
      <t>合約書　　　　份</t>
    </r>
  </si>
  <si>
    <r>
      <rPr>
        <sz val="12"/>
        <rFont val="Wingdings 2"/>
        <family val="1"/>
      </rPr>
      <t>£</t>
    </r>
    <r>
      <rPr>
        <sz val="12"/>
        <rFont val="標楷體"/>
        <family val="4"/>
      </rPr>
      <t>其他文件（需註明</t>
    </r>
  </si>
  <si>
    <t>　文件名稱、份數）</t>
  </si>
  <si>
    <t>學生獎助學金</t>
  </si>
  <si>
    <t>仁愛基金</t>
  </si>
  <si>
    <t>教科書款</t>
  </si>
  <si>
    <t>簿本美勞雜費</t>
  </si>
  <si>
    <t>平安保險費</t>
  </si>
  <si>
    <t>家長會費</t>
  </si>
  <si>
    <t>畢業紀念冊費</t>
  </si>
  <si>
    <t>英語村活動費</t>
  </si>
  <si>
    <t>游泳課活動費</t>
  </si>
  <si>
    <t>校外教學活動費</t>
  </si>
  <si>
    <t>營養午餐費</t>
  </si>
  <si>
    <t>各項活動經費</t>
  </si>
  <si>
    <t>其他</t>
  </si>
  <si>
    <t>保固金</t>
  </si>
  <si>
    <t>履約保證金</t>
  </si>
  <si>
    <t>各項研習經費</t>
  </si>
  <si>
    <t>工作場所電費</t>
  </si>
  <si>
    <t>工作場所水費</t>
  </si>
  <si>
    <t>郵費</t>
  </si>
  <si>
    <t>電話費</t>
  </si>
  <si>
    <t>國內旅費</t>
  </si>
  <si>
    <t>印刷及裝訂費</t>
  </si>
  <si>
    <t>宿舍修護費</t>
  </si>
  <si>
    <t>其他建築修護費</t>
  </si>
  <si>
    <t>機械及設備修護費</t>
  </si>
  <si>
    <t>什項設備修護費</t>
  </si>
  <si>
    <t>其他資產修護費</t>
  </si>
  <si>
    <t>其他保險費</t>
  </si>
  <si>
    <t>外包費</t>
  </si>
  <si>
    <t>計時與計件人員酬金</t>
  </si>
  <si>
    <t>講課鐘點稿費出席審查及查詢費</t>
  </si>
  <si>
    <t>委託檢驗(定)試驗認證費</t>
  </si>
  <si>
    <t>電子計算機軟體服務費</t>
  </si>
  <si>
    <t>公共關係費</t>
  </si>
  <si>
    <t>辦公(事務)用品</t>
  </si>
  <si>
    <t>報章什誌</t>
  </si>
  <si>
    <t>農業與園藝用品及環境</t>
  </si>
  <si>
    <t>醫療用品</t>
  </si>
  <si>
    <t>職業團體會費</t>
  </si>
  <si>
    <t>購置機械及設備</t>
  </si>
  <si>
    <t>購置什項設備</t>
  </si>
  <si>
    <t>說明：一、本請示單格式得由各機關視業務實際需要增修。</t>
  </si>
  <si>
    <t>　　　二、請各機關兼顧環保減紙及業務實際需要，自行決定本請示單是否與「黏貼憑證用紙」採雙面列印方
　　　　　式呈現於同一張文件。</t>
  </si>
  <si>
    <t>總務處簽擬</t>
  </si>
  <si>
    <t xml:space="preserve">經招商比(議)價結果計        </t>
  </si>
  <si>
    <t>元</t>
  </si>
  <si>
    <t>擬交</t>
  </si>
  <si>
    <r>
      <t xml:space="preserve">          </t>
    </r>
    <r>
      <rPr>
        <sz val="14"/>
        <rFont val="標楷體"/>
        <family val="4"/>
      </rPr>
      <t xml:space="preserve">   承辦</t>
    </r>
  </si>
  <si>
    <t>經辦人</t>
  </si>
  <si>
    <t>主任</t>
  </si>
  <si>
    <t xml:space="preserve">承辦者
</t>
  </si>
  <si>
    <t>驗收或證明</t>
  </si>
  <si>
    <t>保管</t>
  </si>
  <si>
    <t>用途
說明</t>
  </si>
  <si>
    <t>黃</t>
  </si>
  <si>
    <t>色</t>
  </si>
  <si>
    <t>需</t>
  </si>
  <si>
    <t>登</t>
  </si>
  <si>
    <t>打</t>
  </si>
  <si>
    <t>國民小學教育</t>
  </si>
  <si>
    <t>國民小學教育</t>
  </si>
  <si>
    <t>存入保證金</t>
  </si>
  <si>
    <t>應付代收款</t>
  </si>
  <si>
    <t>請依各校科目修正</t>
  </si>
  <si>
    <t>桃園市觀音區崙坪國民小學</t>
  </si>
  <si>
    <t>教育儲蓄專戶</t>
  </si>
  <si>
    <t>各項工程補助費</t>
  </si>
  <si>
    <t>噪音防制電費及維護</t>
  </si>
  <si>
    <t>子女教育.生育.結婚.喪葬.退休金補助款</t>
  </si>
  <si>
    <t>健康促進學校補助費</t>
  </si>
  <si>
    <t>國中小特定學生補助款</t>
  </si>
  <si>
    <t>教師節紀念品代金</t>
  </si>
  <si>
    <t>增置國小教師員額-2688專案人事費</t>
  </si>
  <si>
    <t>學生健康檢查補助款</t>
  </si>
  <si>
    <t>輔導教師經費</t>
  </si>
  <si>
    <t>教師獎勵金</t>
  </si>
  <si>
    <t>教育部補助國小教師調整授課經費</t>
  </si>
  <si>
    <t>輔導團員代理代課費</t>
  </si>
  <si>
    <t>區公所補助款</t>
  </si>
  <si>
    <t>上級補助款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</si>
</sst>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#,##0.00_ "/>
    <numFmt numFmtId="179" formatCode="0_);[Red]\(0\)"/>
    <numFmt numFmtId="180" formatCode="#,##0_);[Red]\(#,##0\)"/>
    <numFmt numFmtId="181" formatCode="0;[Red]0"/>
    <numFmt numFmtId="182" formatCode="#,##0;[Red]#,##0"/>
    <numFmt numFmtId="183" formatCode="#,##0.0_);[Red]\(#,##0.0\)"/>
    <numFmt numFmtId="184" formatCode="#,##0.00_);[Red]\(#,##0.00\)"/>
    <numFmt numFmtId="185" formatCode="0_ "/>
    <numFmt numFmtId="186" formatCode="_-* #,##0.0_-;\-* #,##0.0_-;_-* &quot;-&quot;??_-;_-@_-"/>
    <numFmt numFmtId="187" formatCode="_-* #,##0_-;\-* #,##0_-;_-* &quot;-&quot;??_-;_-@_-"/>
    <numFmt numFmtId="188" formatCode="&quot;$&quot;#,##0"/>
  </numFmts>
  <fonts count="56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  <font>
      <b/>
      <sz val="14"/>
      <name val="新細明體"/>
      <family val="1"/>
    </font>
    <font>
      <sz val="14"/>
      <color indexed="10"/>
      <name val="標楷體"/>
      <family val="4"/>
    </font>
    <font>
      <sz val="2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11"/>
      <name val="Wingdings 2"/>
      <family val="1"/>
    </font>
    <font>
      <u val="single"/>
      <sz val="11"/>
      <name val="Wingdings 2"/>
      <family val="1"/>
    </font>
    <font>
      <sz val="12"/>
      <name val="Wingdings 2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/>
    </xf>
    <xf numFmtId="176" fontId="2" fillId="0" borderId="1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 textRotation="255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vertical="center" textRotation="255"/>
    </xf>
    <xf numFmtId="176" fontId="2" fillId="0" borderId="15" xfId="0" applyNumberFormat="1" applyFont="1" applyBorder="1" applyAlignment="1">
      <alignment vertical="center" textRotation="255"/>
    </xf>
    <xf numFmtId="176" fontId="2" fillId="0" borderId="16" xfId="0" applyNumberFormat="1" applyFont="1" applyBorder="1" applyAlignment="1">
      <alignment vertical="center" textRotation="255"/>
    </xf>
    <xf numFmtId="176" fontId="2" fillId="0" borderId="17" xfId="0" applyNumberFormat="1" applyFont="1" applyBorder="1" applyAlignment="1">
      <alignment vertical="center" textRotation="255"/>
    </xf>
    <xf numFmtId="176" fontId="2" fillId="0" borderId="18" xfId="0" applyNumberFormat="1" applyFont="1" applyBorder="1" applyAlignment="1">
      <alignment vertical="center" textRotation="255"/>
    </xf>
    <xf numFmtId="176" fontId="2" fillId="0" borderId="19" xfId="0" applyNumberFormat="1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2" fillId="0" borderId="0" xfId="0" applyNumberFormat="1" applyFont="1" applyBorder="1" applyAlignment="1">
      <alignment vertical="top"/>
    </xf>
    <xf numFmtId="176" fontId="4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14" fillId="0" borderId="0" xfId="0" applyNumberFormat="1" applyFont="1" applyAlignment="1">
      <alignment vertical="center"/>
    </xf>
    <xf numFmtId="176" fontId="2" fillId="23" borderId="0" xfId="0" applyNumberFormat="1" applyFont="1" applyFill="1" applyAlignment="1">
      <alignment/>
    </xf>
    <xf numFmtId="0" fontId="5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6" fontId="2" fillId="0" borderId="22" xfId="0" applyNumberFormat="1" applyFont="1" applyFill="1" applyBorder="1" applyAlignment="1">
      <alignment vertical="center"/>
    </xf>
    <xf numFmtId="187" fontId="2" fillId="23" borderId="13" xfId="33" applyNumberFormat="1" applyFont="1" applyFill="1" applyBorder="1" applyAlignment="1">
      <alignment vertical="center"/>
    </xf>
    <xf numFmtId="187" fontId="4" fillId="23" borderId="13" xfId="33" applyNumberFormat="1" applyFont="1" applyFill="1" applyBorder="1" applyAlignment="1">
      <alignment vertical="center"/>
    </xf>
    <xf numFmtId="187" fontId="2" fillId="23" borderId="22" xfId="33" applyNumberFormat="1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76" fontId="2" fillId="0" borderId="0" xfId="0" applyNumberFormat="1" applyFont="1" applyBorder="1" applyAlignment="1">
      <alignment horizontal="left" vertical="center" indent="1"/>
    </xf>
    <xf numFmtId="176" fontId="2" fillId="0" borderId="10" xfId="0" applyNumberFormat="1" applyFont="1" applyBorder="1" applyAlignment="1">
      <alignment horizontal="left" indent="1"/>
    </xf>
    <xf numFmtId="176" fontId="2" fillId="0" borderId="0" xfId="0" applyNumberFormat="1" applyFont="1" applyBorder="1" applyAlignment="1">
      <alignment horizontal="left" vertical="top" indent="1"/>
    </xf>
    <xf numFmtId="0" fontId="12" fillId="0" borderId="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12" fillId="0" borderId="0" xfId="0" applyNumberFormat="1" applyFont="1" applyAlignment="1">
      <alignment horizontal="left" vertical="center" indent="2"/>
    </xf>
    <xf numFmtId="176" fontId="10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176" fontId="2" fillId="0" borderId="24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distributed"/>
    </xf>
    <xf numFmtId="176" fontId="2" fillId="23" borderId="0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176" fontId="10" fillId="0" borderId="23" xfId="0" applyNumberFormat="1" applyFont="1" applyBorder="1" applyAlignment="1">
      <alignment vertical="center" wrapText="1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2" fillId="23" borderId="0" xfId="0" applyFont="1" applyFill="1" applyAlignment="1">
      <alignment horizontal="center" vertical="center"/>
    </xf>
    <xf numFmtId="176" fontId="2" fillId="23" borderId="0" xfId="0" applyNumberFormat="1" applyFont="1" applyFill="1" applyAlignment="1">
      <alignment horizontal="center"/>
    </xf>
    <xf numFmtId="0" fontId="2" fillId="2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/>
    </xf>
    <xf numFmtId="0" fontId="54" fillId="0" borderId="0" xfId="0" applyFont="1" applyFill="1" applyBorder="1" applyAlignment="1">
      <alignment horizontal="right" indent="1"/>
    </xf>
    <xf numFmtId="176" fontId="2" fillId="0" borderId="0" xfId="0" applyNumberFormat="1" applyFont="1" applyAlignment="1">
      <alignment vertical="center"/>
    </xf>
    <xf numFmtId="176" fontId="55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/>
    </xf>
    <xf numFmtId="185" fontId="8" fillId="0" borderId="13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center"/>
    </xf>
    <xf numFmtId="176" fontId="4" fillId="0" borderId="28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6" fontId="4" fillId="0" borderId="29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12" fillId="0" borderId="22" xfId="0" applyNumberFormat="1" applyFont="1" applyBorder="1" applyAlignment="1">
      <alignment horizontal="center" vertical="center" wrapText="1"/>
    </xf>
    <xf numFmtId="176" fontId="12" fillId="0" borderId="30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85" fontId="8" fillId="0" borderId="31" xfId="0" applyNumberFormat="1" applyFont="1" applyBorder="1" applyAlignment="1">
      <alignment horizontal="right" vertical="center"/>
    </xf>
    <xf numFmtId="185" fontId="8" fillId="0" borderId="30" xfId="0" applyNumberFormat="1" applyFont="1" applyBorder="1" applyAlignment="1">
      <alignment horizontal="right" vertical="center"/>
    </xf>
    <xf numFmtId="176" fontId="12" fillId="0" borderId="0" xfId="0" applyNumberFormat="1" applyFont="1" applyAlignment="1">
      <alignment horizontal="left" vertical="center" indent="2"/>
    </xf>
    <xf numFmtId="187" fontId="4" fillId="0" borderId="25" xfId="33" applyNumberFormat="1" applyFont="1" applyFill="1" applyBorder="1" applyAlignment="1">
      <alignment vertical="center"/>
    </xf>
    <xf numFmtId="187" fontId="4" fillId="0" borderId="27" xfId="33" applyNumberFormat="1" applyFont="1" applyFill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87" fontId="4" fillId="23" borderId="25" xfId="33" applyNumberFormat="1" applyFont="1" applyFill="1" applyBorder="1" applyAlignment="1">
      <alignment vertical="center"/>
    </xf>
    <xf numFmtId="187" fontId="4" fillId="23" borderId="27" xfId="33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horizontal="distributed" indent="4"/>
    </xf>
    <xf numFmtId="176" fontId="4" fillId="0" borderId="22" xfId="0" applyNumberFormat="1" applyFont="1" applyBorder="1" applyAlignment="1">
      <alignment horizontal="left" vertical="top" wrapText="1"/>
    </xf>
    <xf numFmtId="176" fontId="4" fillId="0" borderId="31" xfId="0" applyNumberFormat="1" applyFont="1" applyBorder="1" applyAlignment="1">
      <alignment horizontal="left" vertical="top" wrapText="1"/>
    </xf>
    <xf numFmtId="176" fontId="4" fillId="0" borderId="33" xfId="0" applyNumberFormat="1" applyFont="1" applyBorder="1" applyAlignment="1">
      <alignment horizontal="left" vertical="top" wrapText="1"/>
    </xf>
    <xf numFmtId="176" fontId="4" fillId="0" borderId="22" xfId="0" applyNumberFormat="1" applyFont="1" applyBorder="1" applyAlignment="1">
      <alignment horizontal="center" vertical="top" wrapText="1"/>
    </xf>
    <xf numFmtId="176" fontId="4" fillId="0" borderId="31" xfId="0" applyNumberFormat="1" applyFont="1" applyBorder="1" applyAlignment="1">
      <alignment horizontal="center" vertical="top" wrapText="1"/>
    </xf>
    <xf numFmtId="176" fontId="4" fillId="0" borderId="33" xfId="0" applyNumberFormat="1" applyFont="1" applyBorder="1" applyAlignment="1">
      <alignment horizontal="center" vertical="top" wrapText="1"/>
    </xf>
    <xf numFmtId="176" fontId="8" fillId="33" borderId="34" xfId="0" applyNumberFormat="1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0" fontId="9" fillId="33" borderId="36" xfId="0" applyFont="1" applyFill="1" applyBorder="1" applyAlignment="1">
      <alignment horizontal="center" vertical="distributed"/>
    </xf>
    <xf numFmtId="176" fontId="2" fillId="0" borderId="14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6" fontId="2" fillId="23" borderId="25" xfId="0" applyNumberFormat="1" applyFont="1" applyFill="1" applyBorder="1" applyAlignment="1">
      <alignment horizontal="left" vertical="center"/>
    </xf>
    <xf numFmtId="0" fontId="0" fillId="23" borderId="26" xfId="0" applyFont="1" applyFill="1" applyBorder="1" applyAlignment="1">
      <alignment horizontal="left" vertical="center"/>
    </xf>
    <xf numFmtId="0" fontId="0" fillId="23" borderId="27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176" fontId="10" fillId="23" borderId="17" xfId="0" applyNumberFormat="1" applyFont="1" applyFill="1" applyBorder="1" applyAlignment="1">
      <alignment horizontal="center" vertical="center" wrapText="1"/>
    </xf>
    <xf numFmtId="176" fontId="10" fillId="23" borderId="29" xfId="0" applyNumberFormat="1" applyFont="1" applyFill="1" applyBorder="1" applyAlignment="1">
      <alignment horizontal="center" vertical="center" wrapText="1"/>
    </xf>
    <xf numFmtId="176" fontId="10" fillId="23" borderId="18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2" fillId="23" borderId="25" xfId="0" applyNumberFormat="1" applyFont="1" applyFill="1" applyBorder="1" applyAlignment="1">
      <alignment horizontal="left" vertical="center" wrapText="1"/>
    </xf>
    <xf numFmtId="0" fontId="0" fillId="23" borderId="26" xfId="0" applyFont="1" applyFill="1" applyBorder="1" applyAlignment="1">
      <alignment horizontal="left" vertical="center" wrapText="1"/>
    </xf>
    <xf numFmtId="0" fontId="0" fillId="23" borderId="27" xfId="0" applyFont="1" applyFill="1" applyBorder="1" applyAlignment="1">
      <alignment horizontal="left" vertical="center" wrapText="1"/>
    </xf>
    <xf numFmtId="0" fontId="7" fillId="23" borderId="26" xfId="0" applyFont="1" applyFill="1" applyBorder="1" applyAlignment="1">
      <alignment horizontal="left" vertical="center" wrapText="1"/>
    </xf>
    <xf numFmtId="0" fontId="7" fillId="23" borderId="27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vertical="center"/>
    </xf>
    <xf numFmtId="176" fontId="2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6" fontId="2" fillId="0" borderId="27" xfId="0" applyNumberFormat="1" applyFont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76" fontId="2" fillId="0" borderId="50" xfId="0" applyNumberFormat="1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176" fontId="2" fillId="0" borderId="51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52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53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2" fillId="0" borderId="53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23" borderId="14" xfId="0" applyFont="1" applyFill="1" applyBorder="1" applyAlignment="1">
      <alignment horizontal="left" vertical="center" wrapText="1"/>
    </xf>
    <xf numFmtId="0" fontId="2" fillId="23" borderId="28" xfId="0" applyFont="1" applyFill="1" applyBorder="1" applyAlignment="1">
      <alignment horizontal="left" vertical="center" wrapText="1"/>
    </xf>
    <xf numFmtId="0" fontId="2" fillId="23" borderId="12" xfId="0" applyFont="1" applyFill="1" applyBorder="1" applyAlignment="1">
      <alignment horizontal="left" vertical="center" wrapText="1"/>
    </xf>
    <xf numFmtId="0" fontId="2" fillId="23" borderId="10" xfId="0" applyFont="1" applyFill="1" applyBorder="1" applyAlignment="1">
      <alignment horizontal="left" vertical="center" wrapText="1"/>
    </xf>
    <xf numFmtId="0" fontId="2" fillId="23" borderId="0" xfId="0" applyFont="1" applyFill="1" applyBorder="1" applyAlignment="1">
      <alignment horizontal="left" vertical="center" wrapText="1"/>
    </xf>
    <xf numFmtId="0" fontId="2" fillId="23" borderId="11" xfId="0" applyFont="1" applyFill="1" applyBorder="1" applyAlignment="1">
      <alignment horizontal="left" vertical="center" wrapText="1"/>
    </xf>
    <xf numFmtId="0" fontId="2" fillId="23" borderId="17" xfId="0" applyFont="1" applyFill="1" applyBorder="1" applyAlignment="1">
      <alignment horizontal="left" vertical="center" wrapText="1"/>
    </xf>
    <xf numFmtId="0" fontId="2" fillId="23" borderId="29" xfId="0" applyFont="1" applyFill="1" applyBorder="1" applyAlignment="1">
      <alignment horizontal="left" vertical="center" wrapText="1"/>
    </xf>
    <xf numFmtId="0" fontId="2" fillId="23" borderId="32" xfId="0" applyFont="1" applyFill="1" applyBorder="1" applyAlignment="1">
      <alignment horizontal="left" vertical="center" wrapText="1"/>
    </xf>
    <xf numFmtId="176" fontId="2" fillId="23" borderId="14" xfId="0" applyNumberFormat="1" applyFont="1" applyFill="1" applyBorder="1" applyAlignment="1">
      <alignment horizontal="left" vertical="center" wrapText="1" indent="1"/>
    </xf>
    <xf numFmtId="176" fontId="2" fillId="23" borderId="28" xfId="0" applyNumberFormat="1" applyFont="1" applyFill="1" applyBorder="1" applyAlignment="1">
      <alignment horizontal="left" vertical="center" wrapText="1" indent="1"/>
    </xf>
    <xf numFmtId="176" fontId="2" fillId="23" borderId="15" xfId="0" applyNumberFormat="1" applyFont="1" applyFill="1" applyBorder="1" applyAlignment="1">
      <alignment horizontal="left" vertical="center" wrapText="1" indent="1"/>
    </xf>
    <xf numFmtId="176" fontId="2" fillId="23" borderId="10" xfId="0" applyNumberFormat="1" applyFont="1" applyFill="1" applyBorder="1" applyAlignment="1">
      <alignment horizontal="left" vertical="center" wrapText="1" indent="1"/>
    </xf>
    <xf numFmtId="176" fontId="2" fillId="23" borderId="0" xfId="0" applyNumberFormat="1" applyFont="1" applyFill="1" applyBorder="1" applyAlignment="1">
      <alignment horizontal="left" vertical="center" wrapText="1" indent="1"/>
    </xf>
    <xf numFmtId="176" fontId="2" fillId="23" borderId="16" xfId="0" applyNumberFormat="1" applyFont="1" applyFill="1" applyBorder="1" applyAlignment="1">
      <alignment horizontal="left" vertical="center" wrapText="1" indent="1"/>
    </xf>
    <xf numFmtId="0" fontId="4" fillId="0" borderId="4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54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55" xfId="0" applyBorder="1" applyAlignment="1">
      <alignment/>
    </xf>
    <xf numFmtId="176" fontId="4" fillId="0" borderId="14" xfId="0" applyNumberFormat="1" applyFont="1" applyBorder="1" applyAlignment="1">
      <alignment horizontal="distributed" vertical="center" wrapText="1"/>
    </xf>
    <xf numFmtId="176" fontId="4" fillId="0" borderId="10" xfId="0" applyNumberFormat="1" applyFont="1" applyBorder="1" applyAlignment="1">
      <alignment horizontal="distributed" vertical="center" wrapText="1"/>
    </xf>
    <xf numFmtId="176" fontId="4" fillId="0" borderId="17" xfId="0" applyNumberFormat="1" applyFont="1" applyBorder="1" applyAlignment="1">
      <alignment horizontal="distributed" vertical="center" wrapText="1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2" fillId="23" borderId="0" xfId="0" applyNumberFormat="1" applyFont="1" applyFill="1" applyBorder="1" applyAlignment="1">
      <alignment/>
    </xf>
    <xf numFmtId="176" fontId="2" fillId="23" borderId="38" xfId="0" applyNumberFormat="1" applyFont="1" applyFill="1" applyBorder="1" applyAlignment="1">
      <alignment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176" fontId="18" fillId="23" borderId="40" xfId="0" applyNumberFormat="1" applyFont="1" applyFill="1" applyBorder="1" applyAlignment="1">
      <alignment horizontal="left" vertical="center" wrapText="1"/>
    </xf>
    <xf numFmtId="176" fontId="18" fillId="23" borderId="20" xfId="0" applyNumberFormat="1" applyFont="1" applyFill="1" applyBorder="1" applyAlignment="1">
      <alignment horizontal="left" vertical="center" wrapText="1"/>
    </xf>
    <xf numFmtId="176" fontId="18" fillId="23" borderId="21" xfId="0" applyNumberFormat="1" applyFont="1" applyFill="1" applyBorder="1" applyAlignment="1">
      <alignment horizontal="left" vertical="center" wrapText="1"/>
    </xf>
    <xf numFmtId="176" fontId="18" fillId="23" borderId="10" xfId="0" applyNumberFormat="1" applyFont="1" applyFill="1" applyBorder="1" applyAlignment="1">
      <alignment horizontal="left" vertical="center" wrapText="1"/>
    </xf>
    <xf numFmtId="176" fontId="18" fillId="23" borderId="0" xfId="0" applyNumberFormat="1" applyFont="1" applyFill="1" applyBorder="1" applyAlignment="1">
      <alignment horizontal="left" vertical="center" wrapText="1"/>
    </xf>
    <xf numFmtId="176" fontId="18" fillId="23" borderId="16" xfId="0" applyNumberFormat="1" applyFont="1" applyFill="1" applyBorder="1" applyAlignment="1">
      <alignment horizontal="left" vertical="center" wrapText="1"/>
    </xf>
    <xf numFmtId="176" fontId="18" fillId="23" borderId="17" xfId="0" applyNumberFormat="1" applyFont="1" applyFill="1" applyBorder="1" applyAlignment="1">
      <alignment horizontal="left" vertical="center" wrapText="1"/>
    </xf>
    <xf numFmtId="176" fontId="18" fillId="23" borderId="29" xfId="0" applyNumberFormat="1" applyFont="1" applyFill="1" applyBorder="1" applyAlignment="1">
      <alignment horizontal="left" vertical="center" wrapText="1"/>
    </xf>
    <xf numFmtId="176" fontId="18" fillId="23" borderId="18" xfId="0" applyNumberFormat="1" applyFont="1" applyFill="1" applyBorder="1" applyAlignment="1">
      <alignment horizontal="left" vertical="center" wrapText="1"/>
    </xf>
    <xf numFmtId="176" fontId="2" fillId="0" borderId="58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176" fontId="2" fillId="0" borderId="30" xfId="0" applyNumberFormat="1" applyFont="1" applyBorder="1" applyAlignment="1">
      <alignment horizontal="center" vertical="center" wrapText="1"/>
    </xf>
    <xf numFmtId="0" fontId="4" fillId="23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textRotation="255"/>
    </xf>
    <xf numFmtId="0" fontId="18" fillId="23" borderId="14" xfId="0" applyFont="1" applyFill="1" applyBorder="1" applyAlignment="1">
      <alignment horizontal="center" vertical="center" wrapText="1"/>
    </xf>
    <xf numFmtId="0" fontId="18" fillId="23" borderId="28" xfId="0" applyFont="1" applyFill="1" applyBorder="1" applyAlignment="1">
      <alignment horizontal="center" vertical="center" wrapText="1"/>
    </xf>
    <xf numFmtId="0" fontId="18" fillId="23" borderId="15" xfId="0" applyFont="1" applyFill="1" applyBorder="1" applyAlignment="1">
      <alignment horizontal="center" vertical="center" wrapText="1"/>
    </xf>
    <xf numFmtId="0" fontId="18" fillId="23" borderId="10" xfId="0" applyFont="1" applyFill="1" applyBorder="1" applyAlignment="1">
      <alignment horizontal="center" vertical="center" wrapText="1"/>
    </xf>
    <xf numFmtId="0" fontId="18" fillId="23" borderId="0" xfId="0" applyFont="1" applyFill="1" applyBorder="1" applyAlignment="1">
      <alignment horizontal="center" vertical="center" wrapText="1"/>
    </xf>
    <xf numFmtId="0" fontId="18" fillId="23" borderId="16" xfId="0" applyFont="1" applyFill="1" applyBorder="1" applyAlignment="1">
      <alignment horizontal="center" vertical="center" wrapText="1"/>
    </xf>
    <xf numFmtId="0" fontId="18" fillId="23" borderId="17" xfId="0" applyFont="1" applyFill="1" applyBorder="1" applyAlignment="1">
      <alignment horizontal="center" vertical="center" wrapText="1"/>
    </xf>
    <xf numFmtId="0" fontId="18" fillId="23" borderId="29" xfId="0" applyFont="1" applyFill="1" applyBorder="1" applyAlignment="1">
      <alignment horizontal="center" vertical="center" wrapText="1"/>
    </xf>
    <xf numFmtId="0" fontId="18" fillId="23" borderId="18" xfId="0" applyFont="1" applyFill="1" applyBorder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2" fillId="0" borderId="38" xfId="0" applyNumberFormat="1" applyFont="1" applyBorder="1" applyAlignment="1">
      <alignment horizontal="left"/>
    </xf>
    <xf numFmtId="176" fontId="11" fillId="0" borderId="0" xfId="0" applyNumberFormat="1" applyFont="1" applyAlignment="1">
      <alignment horizontal="center"/>
    </xf>
    <xf numFmtId="176" fontId="4" fillId="0" borderId="59" xfId="0" applyNumberFormat="1" applyFont="1" applyBorder="1" applyAlignment="1">
      <alignment horizontal="center" vertical="center" wrapText="1"/>
    </xf>
    <xf numFmtId="176" fontId="4" fillId="0" borderId="60" xfId="0" applyNumberFormat="1" applyFont="1" applyBorder="1" applyAlignment="1">
      <alignment horizontal="center" vertical="center" wrapText="1"/>
    </xf>
    <xf numFmtId="176" fontId="4" fillId="0" borderId="57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176" fontId="12" fillId="0" borderId="0" xfId="0" applyNumberFormat="1" applyFont="1" applyAlignment="1">
      <alignment horizontal="left" vertical="center" indent="1"/>
    </xf>
    <xf numFmtId="176" fontId="12" fillId="0" borderId="10" xfId="0" applyNumberFormat="1" applyFont="1" applyBorder="1" applyAlignment="1">
      <alignment horizontal="left" vertical="top" wrapText="1" indent="1"/>
    </xf>
    <xf numFmtId="176" fontId="12" fillId="0" borderId="0" xfId="0" applyNumberFormat="1" applyFont="1" applyBorder="1" applyAlignment="1">
      <alignment horizontal="left" vertical="top" wrapText="1" indent="1"/>
    </xf>
    <xf numFmtId="176" fontId="2" fillId="0" borderId="29" xfId="0" applyNumberFormat="1" applyFont="1" applyBorder="1" applyAlignment="1">
      <alignment horizontal="distributed" vertical="center" indent="4"/>
    </xf>
    <xf numFmtId="176" fontId="4" fillId="0" borderId="13" xfId="0" applyNumberFormat="1" applyFont="1" applyBorder="1" applyAlignment="1">
      <alignment horizontal="distributed" vertical="center" indent="3"/>
    </xf>
    <xf numFmtId="176" fontId="2" fillId="0" borderId="14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4" fillId="0" borderId="14" xfId="0" applyNumberFormat="1" applyFont="1" applyBorder="1" applyAlignment="1">
      <alignment horizontal="left" vertical="center" indent="1"/>
    </xf>
    <xf numFmtId="176" fontId="4" fillId="0" borderId="28" xfId="0" applyNumberFormat="1" applyFont="1" applyBorder="1" applyAlignment="1">
      <alignment horizontal="left" vertical="center" indent="1"/>
    </xf>
    <xf numFmtId="176" fontId="4" fillId="0" borderId="15" xfId="0" applyNumberFormat="1" applyFont="1" applyBorder="1" applyAlignment="1">
      <alignment horizontal="left" vertical="center" indent="1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88" fontId="2" fillId="0" borderId="13" xfId="33" applyNumberFormat="1" applyFont="1" applyBorder="1" applyAlignment="1">
      <alignment horizontal="right" vertical="center" wrapText="1"/>
    </xf>
    <xf numFmtId="176" fontId="4" fillId="0" borderId="31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 wrapText="1"/>
    </xf>
    <xf numFmtId="176" fontId="4" fillId="0" borderId="27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left" vertical="center" wrapText="1"/>
    </xf>
    <xf numFmtId="176" fontId="4" fillId="0" borderId="28" xfId="0" applyNumberFormat="1" applyFont="1" applyBorder="1" applyAlignment="1">
      <alignment horizontal="left" vertical="center" wrapText="1"/>
    </xf>
    <xf numFmtId="176" fontId="4" fillId="0" borderId="15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176" fontId="4" fillId="0" borderId="16" xfId="0" applyNumberFormat="1" applyFont="1" applyBorder="1" applyAlignment="1">
      <alignment horizontal="left" vertical="center" wrapText="1"/>
    </xf>
    <xf numFmtId="176" fontId="4" fillId="0" borderId="17" xfId="0" applyNumberFormat="1" applyFont="1" applyBorder="1" applyAlignment="1">
      <alignment horizontal="left" vertical="center" wrapText="1"/>
    </xf>
    <xf numFmtId="176" fontId="4" fillId="0" borderId="29" xfId="0" applyNumberFormat="1" applyFont="1" applyBorder="1" applyAlignment="1">
      <alignment horizontal="left" vertical="center" wrapText="1"/>
    </xf>
    <xf numFmtId="176" fontId="4" fillId="0" borderId="18" xfId="0" applyNumberFormat="1" applyFont="1" applyBorder="1" applyAlignment="1">
      <alignment horizontal="left" vertical="center" wrapText="1"/>
    </xf>
    <xf numFmtId="176" fontId="18" fillId="0" borderId="40" xfId="0" applyNumberFormat="1" applyFont="1" applyFill="1" applyBorder="1" applyAlignment="1">
      <alignment horizontal="left" vertical="center" wrapText="1"/>
    </xf>
    <xf numFmtId="176" fontId="18" fillId="0" borderId="20" xfId="0" applyNumberFormat="1" applyFont="1" applyFill="1" applyBorder="1" applyAlignment="1">
      <alignment horizontal="left" vertical="center" wrapText="1"/>
    </xf>
    <xf numFmtId="176" fontId="18" fillId="0" borderId="21" xfId="0" applyNumberFormat="1" applyFont="1" applyFill="1" applyBorder="1" applyAlignment="1">
      <alignment horizontal="left" vertical="center" wrapText="1"/>
    </xf>
    <xf numFmtId="176" fontId="18" fillId="0" borderId="10" xfId="0" applyNumberFormat="1" applyFont="1" applyFill="1" applyBorder="1" applyAlignment="1">
      <alignment horizontal="left" vertical="center" wrapText="1"/>
    </xf>
    <xf numFmtId="176" fontId="18" fillId="0" borderId="0" xfId="0" applyNumberFormat="1" applyFont="1" applyFill="1" applyBorder="1" applyAlignment="1">
      <alignment horizontal="left" vertical="center" wrapText="1"/>
    </xf>
    <xf numFmtId="176" fontId="18" fillId="0" borderId="16" xfId="0" applyNumberFormat="1" applyFont="1" applyFill="1" applyBorder="1" applyAlignment="1">
      <alignment horizontal="left" vertical="center" wrapText="1"/>
    </xf>
    <xf numFmtId="176" fontId="18" fillId="0" borderId="17" xfId="0" applyNumberFormat="1" applyFont="1" applyFill="1" applyBorder="1" applyAlignment="1">
      <alignment horizontal="left" vertical="center" wrapText="1"/>
    </xf>
    <xf numFmtId="176" fontId="18" fillId="0" borderId="29" xfId="0" applyNumberFormat="1" applyFont="1" applyFill="1" applyBorder="1" applyAlignment="1">
      <alignment horizontal="left" vertical="center" wrapText="1"/>
    </xf>
    <xf numFmtId="176" fontId="18" fillId="0" borderId="18" xfId="0" applyNumberFormat="1" applyFont="1" applyFill="1" applyBorder="1" applyAlignment="1">
      <alignment horizontal="left" vertical="center" wrapText="1"/>
    </xf>
    <xf numFmtId="176" fontId="2" fillId="23" borderId="25" xfId="0" applyNumberFormat="1" applyFont="1" applyFill="1" applyBorder="1" applyAlignment="1">
      <alignment vertical="center" wrapText="1"/>
    </xf>
    <xf numFmtId="0" fontId="7" fillId="23" borderId="26" xfId="0" applyFont="1" applyFill="1" applyBorder="1" applyAlignment="1">
      <alignment vertical="center" wrapText="1"/>
    </xf>
    <xf numFmtId="0" fontId="7" fillId="23" borderId="27" xfId="0" applyFont="1" applyFill="1" applyBorder="1" applyAlignment="1">
      <alignment vertical="center" wrapText="1"/>
    </xf>
    <xf numFmtId="176" fontId="2" fillId="23" borderId="25" xfId="0" applyNumberFormat="1" applyFont="1" applyFill="1" applyBorder="1" applyAlignment="1">
      <alignment vertical="center"/>
    </xf>
    <xf numFmtId="0" fontId="0" fillId="23" borderId="26" xfId="0" applyFont="1" applyFill="1" applyBorder="1" applyAlignment="1">
      <alignment vertical="center"/>
    </xf>
    <xf numFmtId="0" fontId="0" fillId="23" borderId="27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371475</xdr:colOff>
      <xdr:row>21</xdr:row>
      <xdr:rowOff>38100</xdr:rowOff>
    </xdr:from>
    <xdr:to>
      <xdr:col>36</xdr:col>
      <xdr:colOff>371475</xdr:colOff>
      <xdr:row>33</xdr:row>
      <xdr:rowOff>238125</xdr:rowOff>
    </xdr:to>
    <xdr:sp>
      <xdr:nvSpPr>
        <xdr:cNvPr id="1" name="矩形 3"/>
        <xdr:cNvSpPr>
          <a:spLocks/>
        </xdr:cNvSpPr>
      </xdr:nvSpPr>
      <xdr:spPr>
        <a:xfrm>
          <a:off x="13706475" y="5886450"/>
          <a:ext cx="1600200" cy="441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504825</xdr:colOff>
      <xdr:row>56</xdr:row>
      <xdr:rowOff>200025</xdr:rowOff>
    </xdr:from>
    <xdr:to>
      <xdr:col>3</xdr:col>
      <xdr:colOff>923925</xdr:colOff>
      <xdr:row>61</xdr:row>
      <xdr:rowOff>28575</xdr:rowOff>
    </xdr:to>
    <xdr:sp>
      <xdr:nvSpPr>
        <xdr:cNvPr id="2" name="直線單箭頭接點 17"/>
        <xdr:cNvSpPr>
          <a:spLocks/>
        </xdr:cNvSpPr>
      </xdr:nvSpPr>
      <xdr:spPr>
        <a:xfrm flipV="1">
          <a:off x="1295400" y="15487650"/>
          <a:ext cx="419100" cy="923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1019175</xdr:colOff>
      <xdr:row>34</xdr:row>
      <xdr:rowOff>19050</xdr:rowOff>
    </xdr:from>
    <xdr:to>
      <xdr:col>8</xdr:col>
      <xdr:colOff>209550</xdr:colOff>
      <xdr:row>65</xdr:row>
      <xdr:rowOff>85725</xdr:rowOff>
    </xdr:to>
    <xdr:sp>
      <xdr:nvSpPr>
        <xdr:cNvPr id="3" name="矩形 4"/>
        <xdr:cNvSpPr>
          <a:spLocks/>
        </xdr:cNvSpPr>
      </xdr:nvSpPr>
      <xdr:spPr>
        <a:xfrm>
          <a:off x="1809750" y="10487025"/>
          <a:ext cx="2114550" cy="68580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104775</xdr:colOff>
      <xdr:row>35</xdr:row>
      <xdr:rowOff>200025</xdr:rowOff>
    </xdr:from>
    <xdr:to>
      <xdr:col>9</xdr:col>
      <xdr:colOff>228600</xdr:colOff>
      <xdr:row>35</xdr:row>
      <xdr:rowOff>200025</xdr:rowOff>
    </xdr:to>
    <xdr:sp>
      <xdr:nvSpPr>
        <xdr:cNvPr id="4" name="直線單箭頭接點 8"/>
        <xdr:cNvSpPr>
          <a:spLocks/>
        </xdr:cNvSpPr>
      </xdr:nvSpPr>
      <xdr:spPr>
        <a:xfrm flipH="1">
          <a:off x="3390900" y="10887075"/>
          <a:ext cx="895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571500</xdr:colOff>
      <xdr:row>63</xdr:row>
      <xdr:rowOff>0</xdr:rowOff>
    </xdr:from>
    <xdr:to>
      <xdr:col>3</xdr:col>
      <xdr:colOff>952500</xdr:colOff>
      <xdr:row>63</xdr:row>
      <xdr:rowOff>38100</xdr:rowOff>
    </xdr:to>
    <xdr:sp>
      <xdr:nvSpPr>
        <xdr:cNvPr id="5" name="直線單箭頭接點 12"/>
        <xdr:cNvSpPr>
          <a:spLocks/>
        </xdr:cNvSpPr>
      </xdr:nvSpPr>
      <xdr:spPr>
        <a:xfrm>
          <a:off x="1362075" y="16821150"/>
          <a:ext cx="381000" cy="38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942975</xdr:colOff>
      <xdr:row>34</xdr:row>
      <xdr:rowOff>114300</xdr:rowOff>
    </xdr:from>
    <xdr:to>
      <xdr:col>4</xdr:col>
      <xdr:colOff>19050</xdr:colOff>
      <xdr:row>61</xdr:row>
      <xdr:rowOff>133350</xdr:rowOff>
    </xdr:to>
    <xdr:sp>
      <xdr:nvSpPr>
        <xdr:cNvPr id="6" name="左中括弧 13"/>
        <xdr:cNvSpPr>
          <a:spLocks/>
        </xdr:cNvSpPr>
      </xdr:nvSpPr>
      <xdr:spPr>
        <a:xfrm>
          <a:off x="1733550" y="10582275"/>
          <a:ext cx="104775" cy="5934075"/>
        </a:xfrm>
        <a:prstGeom prst="leftBracket">
          <a:avLst>
            <a:gd name="adj" fmla="val -4985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962025</xdr:colOff>
      <xdr:row>62</xdr:row>
      <xdr:rowOff>66675</xdr:rowOff>
    </xdr:from>
    <xdr:to>
      <xdr:col>3</xdr:col>
      <xdr:colOff>1009650</xdr:colOff>
      <xdr:row>63</xdr:row>
      <xdr:rowOff>152400</xdr:rowOff>
    </xdr:to>
    <xdr:sp>
      <xdr:nvSpPr>
        <xdr:cNvPr id="7" name="左中括弧 14"/>
        <xdr:cNvSpPr>
          <a:spLocks/>
        </xdr:cNvSpPr>
      </xdr:nvSpPr>
      <xdr:spPr>
        <a:xfrm>
          <a:off x="1752600" y="16668750"/>
          <a:ext cx="47625" cy="304800"/>
        </a:xfrm>
        <a:prstGeom prst="leftBracket">
          <a:avLst>
            <a:gd name="adj" fmla="val -48837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371475</xdr:colOff>
      <xdr:row>21</xdr:row>
      <xdr:rowOff>38100</xdr:rowOff>
    </xdr:from>
    <xdr:to>
      <xdr:col>36</xdr:col>
      <xdr:colOff>371475</xdr:colOff>
      <xdr:row>33</xdr:row>
      <xdr:rowOff>238125</xdr:rowOff>
    </xdr:to>
    <xdr:sp>
      <xdr:nvSpPr>
        <xdr:cNvPr id="1" name="矩形 1"/>
        <xdr:cNvSpPr>
          <a:spLocks/>
        </xdr:cNvSpPr>
      </xdr:nvSpPr>
      <xdr:spPr>
        <a:xfrm>
          <a:off x="13706475" y="5886450"/>
          <a:ext cx="1600200" cy="441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152400</xdr:rowOff>
    </xdr:from>
    <xdr:to>
      <xdr:col>10</xdr:col>
      <xdr:colOff>609600</xdr:colOff>
      <xdr:row>35</xdr:row>
      <xdr:rowOff>152400</xdr:rowOff>
    </xdr:to>
    <xdr:sp>
      <xdr:nvSpPr>
        <xdr:cNvPr id="2" name="直線單箭頭接點 5"/>
        <xdr:cNvSpPr>
          <a:spLocks/>
        </xdr:cNvSpPr>
      </xdr:nvSpPr>
      <xdr:spPr>
        <a:xfrm flipH="1">
          <a:off x="4057650" y="10877550"/>
          <a:ext cx="895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1019175</xdr:colOff>
      <xdr:row>34</xdr:row>
      <xdr:rowOff>9525</xdr:rowOff>
    </xdr:from>
    <xdr:to>
      <xdr:col>8</xdr:col>
      <xdr:colOff>247650</xdr:colOff>
      <xdr:row>65</xdr:row>
      <xdr:rowOff>57150</xdr:rowOff>
    </xdr:to>
    <xdr:sp>
      <xdr:nvSpPr>
        <xdr:cNvPr id="3" name="矩形 6"/>
        <xdr:cNvSpPr>
          <a:spLocks/>
        </xdr:cNvSpPr>
      </xdr:nvSpPr>
      <xdr:spPr>
        <a:xfrm>
          <a:off x="1809750" y="10477500"/>
          <a:ext cx="2152650" cy="80200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7"/>
  <sheetViews>
    <sheetView zoomScale="90" zoomScaleNormal="90" zoomScalePageLayoutView="0" workbookViewId="0" topLeftCell="A10">
      <selection activeCell="E7" sqref="E7:I9"/>
    </sheetView>
  </sheetViews>
  <sheetFormatPr defaultColWidth="9.00390625" defaultRowHeight="16.5"/>
  <cols>
    <col min="1" max="1" width="4.625" style="1" customWidth="1"/>
    <col min="2" max="2" width="3.25390625" style="1" customWidth="1"/>
    <col min="3" max="3" width="2.50390625" style="1" customWidth="1"/>
    <col min="4" max="4" width="13.50390625" style="1" customWidth="1"/>
    <col min="5" max="5" width="5.375" style="1" customWidth="1"/>
    <col min="6" max="6" width="4.50390625" style="1" customWidth="1"/>
    <col min="7" max="7" width="9.375" style="1" customWidth="1"/>
    <col min="8" max="8" width="5.625" style="1" customWidth="1"/>
    <col min="9" max="9" width="4.50390625" style="1" customWidth="1"/>
    <col min="10" max="10" width="3.75390625" style="1" customWidth="1"/>
    <col min="11" max="11" width="8.375" style="1" customWidth="1"/>
    <col min="12" max="12" width="5.625" style="1" customWidth="1"/>
    <col min="13" max="14" width="3.125" style="1" customWidth="1"/>
    <col min="15" max="15" width="4.125" style="1" customWidth="1"/>
    <col min="16" max="16" width="14.00390625" style="1" customWidth="1"/>
    <col min="17" max="18" width="3.375" style="1" customWidth="1"/>
    <col min="19" max="19" width="11.50390625" style="19" customWidth="1"/>
    <col min="20" max="20" width="4.375" style="19" customWidth="1"/>
    <col min="21" max="21" width="2.75390625" style="19" customWidth="1"/>
    <col min="22" max="22" width="10.375" style="19" customWidth="1"/>
    <col min="23" max="23" width="9.00390625" style="19" customWidth="1"/>
    <col min="24" max="31" width="3.875" style="19" customWidth="1"/>
    <col min="32" max="32" width="3.875" style="1" customWidth="1"/>
    <col min="33" max="37" width="5.25390625" style="1" customWidth="1"/>
    <col min="38" max="16384" width="9.00390625" style="1" customWidth="1"/>
  </cols>
  <sheetData>
    <row r="1" spans="1:37" ht="30">
      <c r="A1" s="239" t="s">
        <v>152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58" t="s">
        <v>142</v>
      </c>
      <c r="W1" s="23" t="str">
        <f>A1</f>
        <v>桃園市觀音區崙坪國民小學</v>
      </c>
      <c r="AG1" s="249" t="s">
        <v>48</v>
      </c>
      <c r="AH1" s="249"/>
      <c r="AI1" s="249"/>
      <c r="AJ1" s="249"/>
      <c r="AK1" s="249"/>
    </row>
    <row r="2" spans="1:37" ht="30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59" t="s">
        <v>143</v>
      </c>
      <c r="W2" s="252" t="s">
        <v>47</v>
      </c>
      <c r="X2" s="252"/>
      <c r="Y2" s="252"/>
      <c r="Z2" s="252"/>
      <c r="AA2" s="252"/>
      <c r="AB2" s="252"/>
      <c r="AC2" s="252"/>
      <c r="AD2" s="252"/>
      <c r="AE2" s="252"/>
      <c r="AF2" s="252"/>
      <c r="AG2" s="85" t="s">
        <v>49</v>
      </c>
      <c r="AH2" s="85"/>
      <c r="AI2" s="85"/>
      <c r="AJ2" s="85"/>
      <c r="AK2" s="85"/>
    </row>
    <row r="3" spans="1:37" ht="23.25" customHeight="1" thickBot="1">
      <c r="A3" s="1" t="s">
        <v>1</v>
      </c>
      <c r="D3" s="24"/>
      <c r="F3" s="208" t="s">
        <v>23</v>
      </c>
      <c r="G3" s="208"/>
      <c r="H3" s="208"/>
      <c r="I3" s="208"/>
      <c r="J3" s="209"/>
      <c r="K3" s="209"/>
      <c r="L3" s="209"/>
      <c r="M3" s="241" t="s">
        <v>30</v>
      </c>
      <c r="N3" s="241"/>
      <c r="O3" s="241"/>
      <c r="P3" s="241"/>
      <c r="Q3" s="241"/>
      <c r="R3" s="52" t="s">
        <v>144</v>
      </c>
      <c r="S3" s="202" t="s">
        <v>44</v>
      </c>
      <c r="T3" s="205" t="s">
        <v>46</v>
      </c>
      <c r="U3" s="70"/>
      <c r="V3" s="71"/>
      <c r="W3" s="72"/>
      <c r="X3" s="253" t="s">
        <v>43</v>
      </c>
      <c r="Y3" s="253"/>
      <c r="Z3" s="253"/>
      <c r="AA3" s="253"/>
      <c r="AB3" s="253"/>
      <c r="AC3" s="253"/>
      <c r="AD3" s="253"/>
      <c r="AE3" s="253"/>
      <c r="AF3" s="253"/>
      <c r="AG3" s="85" t="s">
        <v>50</v>
      </c>
      <c r="AH3" s="85"/>
      <c r="AI3" s="85"/>
      <c r="AJ3" s="85"/>
      <c r="AK3" s="85"/>
    </row>
    <row r="4" spans="1:37" ht="23.25" customHeight="1">
      <c r="A4" s="15"/>
      <c r="B4" s="16"/>
      <c r="C4" s="17"/>
      <c r="D4" s="225" t="s">
        <v>24</v>
      </c>
      <c r="E4" s="216"/>
      <c r="F4" s="217"/>
      <c r="G4" s="217"/>
      <c r="H4" s="217"/>
      <c r="I4" s="218"/>
      <c r="J4" s="265" t="s">
        <v>2</v>
      </c>
      <c r="K4" s="265"/>
      <c r="L4" s="265"/>
      <c r="M4" s="265"/>
      <c r="N4" s="243" t="s">
        <v>3</v>
      </c>
      <c r="O4" s="243"/>
      <c r="P4" s="243"/>
      <c r="Q4" s="244"/>
      <c r="R4" s="52" t="s">
        <v>145</v>
      </c>
      <c r="S4" s="203"/>
      <c r="T4" s="206"/>
      <c r="U4" s="73"/>
      <c r="V4" s="74"/>
      <c r="W4" s="75"/>
      <c r="X4" s="79" t="s">
        <v>34</v>
      </c>
      <c r="Y4" s="79" t="s">
        <v>35</v>
      </c>
      <c r="Z4" s="79" t="s">
        <v>36</v>
      </c>
      <c r="AA4" s="79" t="s">
        <v>37</v>
      </c>
      <c r="AB4" s="79" t="s">
        <v>38</v>
      </c>
      <c r="AC4" s="79" t="s">
        <v>39</v>
      </c>
      <c r="AD4" s="79" t="s">
        <v>40</v>
      </c>
      <c r="AE4" s="79" t="s">
        <v>41</v>
      </c>
      <c r="AF4" s="79" t="s">
        <v>42</v>
      </c>
      <c r="AG4" s="45"/>
      <c r="AH4" s="45"/>
      <c r="AI4" s="45"/>
      <c r="AJ4" s="45"/>
      <c r="AK4" s="45"/>
    </row>
    <row r="5" spans="1:37" ht="18.75" customHeight="1">
      <c r="A5" s="53" t="s">
        <v>4</v>
      </c>
      <c r="B5" s="43"/>
      <c r="C5" s="44"/>
      <c r="D5" s="226"/>
      <c r="E5" s="219"/>
      <c r="F5" s="220"/>
      <c r="G5" s="220"/>
      <c r="H5" s="220"/>
      <c r="I5" s="221"/>
      <c r="J5" s="266"/>
      <c r="K5" s="266"/>
      <c r="L5" s="266"/>
      <c r="M5" s="266"/>
      <c r="N5" s="169"/>
      <c r="O5" s="169"/>
      <c r="P5" s="169"/>
      <c r="Q5" s="245"/>
      <c r="R5" s="60" t="s">
        <v>146</v>
      </c>
      <c r="S5" s="204"/>
      <c r="T5" s="207"/>
      <c r="U5" s="76"/>
      <c r="V5" s="77"/>
      <c r="W5" s="78"/>
      <c r="X5" s="80"/>
      <c r="Y5" s="80"/>
      <c r="Z5" s="80"/>
      <c r="AA5" s="80"/>
      <c r="AB5" s="80"/>
      <c r="AC5" s="80"/>
      <c r="AD5" s="80"/>
      <c r="AE5" s="80"/>
      <c r="AF5" s="80"/>
      <c r="AG5" s="85" t="s">
        <v>53</v>
      </c>
      <c r="AH5" s="85"/>
      <c r="AI5" s="85"/>
      <c r="AJ5" s="85"/>
      <c r="AK5" s="85"/>
    </row>
    <row r="6" spans="1:37" ht="18" customHeight="1">
      <c r="A6" s="42"/>
      <c r="B6" s="43"/>
      <c r="C6" s="44"/>
      <c r="D6" s="226"/>
      <c r="E6" s="222"/>
      <c r="F6" s="223"/>
      <c r="G6" s="223"/>
      <c r="H6" s="223"/>
      <c r="I6" s="224"/>
      <c r="J6" s="266"/>
      <c r="K6" s="266"/>
      <c r="L6" s="266"/>
      <c r="M6" s="266"/>
      <c r="N6" s="169" t="s">
        <v>5</v>
      </c>
      <c r="O6" s="169"/>
      <c r="P6" s="214"/>
      <c r="Q6" s="215"/>
      <c r="R6" s="61"/>
      <c r="S6" s="169" t="s">
        <v>45</v>
      </c>
      <c r="T6" s="247"/>
      <c r="U6" s="247"/>
      <c r="V6" s="81" t="s">
        <v>33</v>
      </c>
      <c r="W6" s="263">
        <f>A7</f>
        <v>104</v>
      </c>
      <c r="X6" s="68">
        <f>IF($J27&gt;=10000000,IF($J27&lt;100000000,"$",MOD(INT($J27/100000000),10)),"")</f>
      </c>
      <c r="Y6" s="68">
        <f>IF($J27&gt;=1000000,IF($J27&lt;10000000,"$",MOD(INT($J27/10000000),10)),"")</f>
      </c>
      <c r="Z6" s="68">
        <f>IF($J27&gt;=100000,IF($J27&lt;1000000,"$",MOD(INT($J27/1000000),10)),"")</f>
      </c>
      <c r="AA6" s="68">
        <f>IF($J27&gt;=10000,IF($J27&lt;100000,"$",MOD(INT($J27/100000),10)),"")</f>
      </c>
      <c r="AB6" s="68">
        <f>IF($J27&gt;=1000,IF($J27&lt;10000,"$",MOD(INT($J27/10000),10)),"")</f>
      </c>
      <c r="AC6" s="68">
        <f>IF($J27&gt;=100,IF($J27&lt;1000,"$",MOD(INT($J27/1000),10)),"")</f>
      </c>
      <c r="AD6" s="68">
        <f>IF($J27&gt;=10,IF($J27&lt;100,"$",MOD(INT($J27/100),10)),"")</f>
      </c>
      <c r="AE6" s="68" t="str">
        <f>IF($J27&gt;=0,IF($J27&lt;10,"$",MOD(INT($J27/10),10)),"")</f>
        <v>$</v>
      </c>
      <c r="AF6" s="69">
        <f>MOD(J27,10)</f>
        <v>0</v>
      </c>
      <c r="AG6" s="250" t="s">
        <v>51</v>
      </c>
      <c r="AH6" s="251"/>
      <c r="AI6" s="251"/>
      <c r="AJ6" s="251"/>
      <c r="AK6" s="251"/>
    </row>
    <row r="7" spans="1:37" ht="18" customHeight="1">
      <c r="A7" s="228">
        <v>104</v>
      </c>
      <c r="B7" s="228"/>
      <c r="C7" s="229" t="s">
        <v>25</v>
      </c>
      <c r="D7" s="226"/>
      <c r="E7" s="230"/>
      <c r="F7" s="231"/>
      <c r="G7" s="231"/>
      <c r="H7" s="231"/>
      <c r="I7" s="232"/>
      <c r="J7" s="267">
        <f>J27</f>
        <v>0</v>
      </c>
      <c r="K7" s="267"/>
      <c r="L7" s="267"/>
      <c r="M7" s="267"/>
      <c r="N7" s="169"/>
      <c r="O7" s="169"/>
      <c r="P7" s="214"/>
      <c r="Q7" s="215"/>
      <c r="R7" s="29"/>
      <c r="S7" s="246"/>
      <c r="T7" s="248"/>
      <c r="U7" s="248"/>
      <c r="V7" s="82"/>
      <c r="W7" s="264"/>
      <c r="X7" s="69"/>
      <c r="Y7" s="69"/>
      <c r="Z7" s="69"/>
      <c r="AA7" s="69"/>
      <c r="AB7" s="69"/>
      <c r="AC7" s="69"/>
      <c r="AD7" s="69"/>
      <c r="AE7" s="69"/>
      <c r="AF7" s="83"/>
      <c r="AG7" s="250"/>
      <c r="AH7" s="251"/>
      <c r="AI7" s="251"/>
      <c r="AJ7" s="251"/>
      <c r="AK7" s="251"/>
    </row>
    <row r="8" spans="1:37" ht="18.75" customHeight="1">
      <c r="A8" s="228"/>
      <c r="B8" s="228"/>
      <c r="C8" s="229"/>
      <c r="D8" s="226"/>
      <c r="E8" s="233"/>
      <c r="F8" s="234"/>
      <c r="G8" s="234"/>
      <c r="H8" s="234"/>
      <c r="I8" s="235"/>
      <c r="J8" s="267"/>
      <c r="K8" s="267"/>
      <c r="L8" s="267"/>
      <c r="M8" s="267"/>
      <c r="N8" s="169" t="s">
        <v>6</v>
      </c>
      <c r="O8" s="169"/>
      <c r="P8" s="214"/>
      <c r="Q8" s="215"/>
      <c r="R8" s="54"/>
      <c r="S8" s="169"/>
      <c r="T8" s="248"/>
      <c r="U8" s="248"/>
      <c r="V8" s="82"/>
      <c r="W8" s="264"/>
      <c r="X8" s="69"/>
      <c r="Y8" s="69"/>
      <c r="Z8" s="69"/>
      <c r="AA8" s="69"/>
      <c r="AB8" s="69"/>
      <c r="AC8" s="69"/>
      <c r="AD8" s="69"/>
      <c r="AE8" s="69"/>
      <c r="AF8" s="84"/>
      <c r="AG8" s="250"/>
      <c r="AH8" s="251"/>
      <c r="AI8" s="251"/>
      <c r="AJ8" s="251"/>
      <c r="AK8" s="251"/>
    </row>
    <row r="9" spans="1:37" ht="15.75" customHeight="1">
      <c r="A9" s="228"/>
      <c r="B9" s="228"/>
      <c r="C9" s="229"/>
      <c r="D9" s="227"/>
      <c r="E9" s="236"/>
      <c r="F9" s="237"/>
      <c r="G9" s="237"/>
      <c r="H9" s="237"/>
      <c r="I9" s="238"/>
      <c r="J9" s="267"/>
      <c r="K9" s="267"/>
      <c r="L9" s="267"/>
      <c r="M9" s="267"/>
      <c r="N9" s="169"/>
      <c r="O9" s="169"/>
      <c r="P9" s="214"/>
      <c r="Q9" s="215"/>
      <c r="R9" s="54"/>
      <c r="S9" s="82" t="s">
        <v>52</v>
      </c>
      <c r="T9" s="260">
        <f>E4</f>
        <v>0</v>
      </c>
      <c r="U9" s="261"/>
      <c r="V9" s="261"/>
      <c r="W9" s="262"/>
      <c r="X9" s="274" t="s">
        <v>141</v>
      </c>
      <c r="Y9" s="275"/>
      <c r="Z9" s="286">
        <f>C10</f>
        <v>0</v>
      </c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8"/>
    </row>
    <row r="10" spans="1:37" ht="15.75" customHeight="1">
      <c r="A10" s="157" t="s">
        <v>19</v>
      </c>
      <c r="B10" s="158"/>
      <c r="C10" s="172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4"/>
      <c r="R10" s="54"/>
      <c r="S10" s="268"/>
      <c r="T10" s="270">
        <f>E7</f>
        <v>0</v>
      </c>
      <c r="U10" s="271"/>
      <c r="V10" s="271"/>
      <c r="W10" s="206"/>
      <c r="X10" s="276"/>
      <c r="Y10" s="277"/>
      <c r="Z10" s="289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1"/>
    </row>
    <row r="11" spans="1:37" ht="15.75" customHeight="1">
      <c r="A11" s="159"/>
      <c r="B11" s="160"/>
      <c r="C11" s="175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7"/>
      <c r="R11" s="46"/>
      <c r="S11" s="269"/>
      <c r="T11" s="272"/>
      <c r="U11" s="273"/>
      <c r="V11" s="273"/>
      <c r="W11" s="207"/>
      <c r="X11" s="278"/>
      <c r="Y11" s="279"/>
      <c r="Z11" s="292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4"/>
    </row>
    <row r="12" spans="1:37" ht="21.75" customHeight="1">
      <c r="A12" s="159"/>
      <c r="B12" s="160"/>
      <c r="C12" s="175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  <c r="R12" s="49"/>
      <c r="S12" s="55" t="s">
        <v>54</v>
      </c>
      <c r="T12" s="56"/>
      <c r="U12" s="57"/>
      <c r="V12" s="55" t="s">
        <v>55</v>
      </c>
      <c r="W12" s="57"/>
      <c r="X12" s="283" t="s">
        <v>56</v>
      </c>
      <c r="Y12" s="284"/>
      <c r="Z12" s="284"/>
      <c r="AA12" s="284"/>
      <c r="AB12" s="285"/>
      <c r="AC12" s="283" t="s">
        <v>58</v>
      </c>
      <c r="AD12" s="284"/>
      <c r="AE12" s="284"/>
      <c r="AF12" s="284"/>
      <c r="AG12" s="285"/>
      <c r="AH12" s="280" t="s">
        <v>59</v>
      </c>
      <c r="AI12" s="281"/>
      <c r="AJ12" s="281"/>
      <c r="AK12" s="282"/>
    </row>
    <row r="13" spans="1:37" ht="19.5" customHeight="1">
      <c r="A13" s="159"/>
      <c r="B13" s="160"/>
      <c r="C13" s="175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7"/>
      <c r="R13" s="50"/>
      <c r="S13" s="94" t="s">
        <v>138</v>
      </c>
      <c r="T13" s="94"/>
      <c r="U13" s="94"/>
      <c r="V13" s="94" t="s">
        <v>139</v>
      </c>
      <c r="W13" s="94"/>
      <c r="X13" s="94" t="s">
        <v>57</v>
      </c>
      <c r="Y13" s="94"/>
      <c r="Z13" s="94"/>
      <c r="AA13" s="94"/>
      <c r="AB13" s="94"/>
      <c r="AC13" s="97"/>
      <c r="AD13" s="97"/>
      <c r="AE13" s="97"/>
      <c r="AF13" s="97"/>
      <c r="AG13" s="97"/>
      <c r="AH13" s="97"/>
      <c r="AI13" s="97"/>
      <c r="AJ13" s="97"/>
      <c r="AK13" s="97"/>
    </row>
    <row r="14" spans="1:37" ht="19.5" customHeight="1">
      <c r="A14" s="170"/>
      <c r="B14" s="171"/>
      <c r="C14" s="178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80"/>
      <c r="R14" s="50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8"/>
      <c r="AD14" s="98"/>
      <c r="AE14" s="98"/>
      <c r="AF14" s="98"/>
      <c r="AG14" s="98"/>
      <c r="AH14" s="98"/>
      <c r="AI14" s="98"/>
      <c r="AJ14" s="98"/>
      <c r="AK14" s="98"/>
    </row>
    <row r="15" spans="1:37" ht="19.5" customHeight="1">
      <c r="A15" s="163" t="s">
        <v>20</v>
      </c>
      <c r="B15" s="164"/>
      <c r="C15" s="181" t="s">
        <v>31</v>
      </c>
      <c r="D15" s="182"/>
      <c r="E15" s="182"/>
      <c r="F15" s="182"/>
      <c r="G15" s="182"/>
      <c r="H15" s="183"/>
      <c r="I15" s="10"/>
      <c r="J15" s="11"/>
      <c r="K15" s="254" t="s">
        <v>27</v>
      </c>
      <c r="L15" s="255"/>
      <c r="M15" s="255"/>
      <c r="N15" s="255"/>
      <c r="O15" s="255"/>
      <c r="P15" s="255"/>
      <c r="Q15" s="256"/>
      <c r="R15" s="20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8"/>
      <c r="AD15" s="98"/>
      <c r="AE15" s="98"/>
      <c r="AF15" s="98"/>
      <c r="AG15" s="98"/>
      <c r="AH15" s="98"/>
      <c r="AI15" s="98"/>
      <c r="AJ15" s="98"/>
      <c r="AK15" s="98"/>
    </row>
    <row r="16" spans="1:37" ht="19.5" customHeight="1">
      <c r="A16" s="165"/>
      <c r="B16" s="166"/>
      <c r="C16" s="184" t="s">
        <v>32</v>
      </c>
      <c r="D16" s="185"/>
      <c r="E16" s="185"/>
      <c r="F16" s="185"/>
      <c r="G16" s="185"/>
      <c r="H16" s="186"/>
      <c r="I16" s="8" t="s">
        <v>7</v>
      </c>
      <c r="J16" s="12" t="s">
        <v>8</v>
      </c>
      <c r="K16" s="257" t="s">
        <v>9</v>
      </c>
      <c r="L16" s="258"/>
      <c r="M16" s="258"/>
      <c r="N16" s="258"/>
      <c r="O16" s="258"/>
      <c r="P16" s="258"/>
      <c r="Q16" s="259"/>
      <c r="R16" s="20"/>
      <c r="S16" s="94" t="s">
        <v>18</v>
      </c>
      <c r="T16" s="94"/>
      <c r="U16" s="94"/>
      <c r="V16" s="94" t="s">
        <v>140</v>
      </c>
      <c r="W16" s="94"/>
      <c r="X16" s="95"/>
      <c r="Y16" s="95"/>
      <c r="Z16" s="95"/>
      <c r="AA16" s="95"/>
      <c r="AB16" s="95"/>
      <c r="AC16" s="98"/>
      <c r="AD16" s="98"/>
      <c r="AE16" s="98"/>
      <c r="AF16" s="98"/>
      <c r="AG16" s="98"/>
      <c r="AH16" s="98"/>
      <c r="AI16" s="98"/>
      <c r="AJ16" s="98"/>
      <c r="AK16" s="98"/>
    </row>
    <row r="17" spans="1:37" ht="19.5" customHeight="1">
      <c r="A17" s="167"/>
      <c r="B17" s="168"/>
      <c r="C17" s="113"/>
      <c r="D17" s="114"/>
      <c r="E17" s="114"/>
      <c r="F17" s="114"/>
      <c r="G17" s="114"/>
      <c r="H17" s="115"/>
      <c r="I17" s="13"/>
      <c r="J17" s="14"/>
      <c r="K17" s="88" t="s">
        <v>21</v>
      </c>
      <c r="L17" s="89"/>
      <c r="M17" s="89"/>
      <c r="N17" s="89"/>
      <c r="O17" s="89"/>
      <c r="P17" s="89"/>
      <c r="Q17" s="90"/>
      <c r="R17" s="20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8"/>
      <c r="AD17" s="98"/>
      <c r="AE17" s="98"/>
      <c r="AF17" s="98"/>
      <c r="AG17" s="98"/>
      <c r="AH17" s="98"/>
      <c r="AI17" s="98"/>
      <c r="AJ17" s="98"/>
      <c r="AK17" s="98"/>
    </row>
    <row r="18" spans="1:37" ht="28.5" customHeight="1">
      <c r="A18" s="157" t="s">
        <v>22</v>
      </c>
      <c r="B18" s="158"/>
      <c r="C18" s="142" t="s">
        <v>10</v>
      </c>
      <c r="D18" s="143"/>
      <c r="E18" s="143"/>
      <c r="F18" s="144"/>
      <c r="G18" s="9" t="s">
        <v>26</v>
      </c>
      <c r="H18" s="142" t="s">
        <v>11</v>
      </c>
      <c r="I18" s="145"/>
      <c r="J18" s="142" t="s">
        <v>12</v>
      </c>
      <c r="K18" s="145"/>
      <c r="L18" s="210" t="s">
        <v>131</v>
      </c>
      <c r="M18" s="211"/>
      <c r="N18" s="212"/>
      <c r="O18" s="212"/>
      <c r="P18" s="212"/>
      <c r="Q18" s="213"/>
      <c r="R18" s="21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9"/>
      <c r="AD18" s="99"/>
      <c r="AE18" s="99"/>
      <c r="AF18" s="99"/>
      <c r="AG18" s="99"/>
      <c r="AH18" s="99"/>
      <c r="AI18" s="99"/>
      <c r="AJ18" s="99"/>
      <c r="AK18" s="99"/>
    </row>
    <row r="19" spans="1:33" ht="29.25" customHeight="1">
      <c r="A19" s="159"/>
      <c r="B19" s="160"/>
      <c r="C19" s="119"/>
      <c r="D19" s="122"/>
      <c r="E19" s="122"/>
      <c r="F19" s="123"/>
      <c r="G19" s="33"/>
      <c r="H19" s="91"/>
      <c r="I19" s="92"/>
      <c r="J19" s="86">
        <f>IF($C19="","",$G19*$H19)</f>
      </c>
      <c r="K19" s="87"/>
      <c r="L19" s="2" t="s">
        <v>132</v>
      </c>
      <c r="M19" s="3"/>
      <c r="N19" s="3"/>
      <c r="O19" s="3"/>
      <c r="P19" s="3"/>
      <c r="Q19" s="7" t="s">
        <v>133</v>
      </c>
      <c r="R19" s="47"/>
      <c r="W19" s="93" t="s">
        <v>60</v>
      </c>
      <c r="X19" s="93"/>
      <c r="Y19" s="93"/>
      <c r="Z19" s="93"/>
      <c r="AA19" s="93"/>
      <c r="AB19" s="93"/>
      <c r="AC19" s="93"/>
      <c r="AD19" s="93"/>
      <c r="AE19" s="93"/>
      <c r="AF19" s="93"/>
      <c r="AG19" s="93"/>
    </row>
    <row r="20" spans="1:19" ht="27.75" customHeight="1">
      <c r="A20" s="159"/>
      <c r="B20" s="160"/>
      <c r="C20" s="109"/>
      <c r="D20" s="110"/>
      <c r="E20" s="110"/>
      <c r="F20" s="111"/>
      <c r="G20" s="33"/>
      <c r="H20" s="91"/>
      <c r="I20" s="92"/>
      <c r="J20" s="86">
        <f aca="true" t="shared" si="0" ref="J20:J25">IF($C20="","",$G20*$H20)</f>
      </c>
      <c r="K20" s="87"/>
      <c r="L20" s="2" t="s">
        <v>134</v>
      </c>
      <c r="M20" s="3"/>
      <c r="N20" s="3"/>
      <c r="O20" s="3"/>
      <c r="P20" s="6" t="s">
        <v>135</v>
      </c>
      <c r="Q20" s="5"/>
      <c r="R20" s="3"/>
      <c r="S20" s="19" t="s">
        <v>61</v>
      </c>
    </row>
    <row r="21" spans="1:19" ht="28.5" customHeight="1">
      <c r="A21" s="159"/>
      <c r="B21" s="160"/>
      <c r="C21" s="119"/>
      <c r="D21" s="122"/>
      <c r="E21" s="122"/>
      <c r="F21" s="123"/>
      <c r="G21" s="34"/>
      <c r="H21" s="91"/>
      <c r="I21" s="92"/>
      <c r="J21" s="86">
        <f t="shared" si="0"/>
      </c>
      <c r="K21" s="87"/>
      <c r="L21" s="2"/>
      <c r="M21" s="3"/>
      <c r="N21" s="3"/>
      <c r="O21" s="3"/>
      <c r="P21" s="3"/>
      <c r="Q21" s="5"/>
      <c r="R21" s="3"/>
      <c r="S21" s="19" t="s">
        <v>62</v>
      </c>
    </row>
    <row r="22" spans="1:34" ht="28.5" customHeight="1">
      <c r="A22" s="159"/>
      <c r="B22" s="160"/>
      <c r="C22" s="119"/>
      <c r="D22" s="122"/>
      <c r="E22" s="122"/>
      <c r="F22" s="123"/>
      <c r="G22" s="34"/>
      <c r="H22" s="91"/>
      <c r="I22" s="92"/>
      <c r="J22" s="86">
        <f t="shared" si="0"/>
      </c>
      <c r="K22" s="87"/>
      <c r="L22" s="38" t="s">
        <v>136</v>
      </c>
      <c r="N22" s="4"/>
      <c r="O22" s="3"/>
      <c r="P22" s="3"/>
      <c r="Q22" s="5"/>
      <c r="R22" s="3"/>
      <c r="S22" s="19" t="s">
        <v>63</v>
      </c>
      <c r="AH22" s="19" t="s">
        <v>76</v>
      </c>
    </row>
    <row r="23" spans="1:34" ht="27.75" customHeight="1">
      <c r="A23" s="159"/>
      <c r="B23" s="160"/>
      <c r="C23" s="119"/>
      <c r="D23" s="122"/>
      <c r="E23" s="122"/>
      <c r="F23" s="123"/>
      <c r="G23" s="33"/>
      <c r="H23" s="91"/>
      <c r="I23" s="92"/>
      <c r="J23" s="86">
        <f t="shared" si="0"/>
      </c>
      <c r="K23" s="87"/>
      <c r="L23" s="39" t="s">
        <v>137</v>
      </c>
      <c r="M23" s="3"/>
      <c r="N23" s="3"/>
      <c r="O23" s="3"/>
      <c r="P23" s="3"/>
      <c r="Q23" s="5"/>
      <c r="R23" s="3"/>
      <c r="S23" s="19" t="s">
        <v>64</v>
      </c>
      <c r="AH23" s="19" t="s">
        <v>80</v>
      </c>
    </row>
    <row r="24" spans="1:34" ht="27.75" customHeight="1" thickBot="1">
      <c r="A24" s="159"/>
      <c r="B24" s="160"/>
      <c r="C24" s="109"/>
      <c r="D24" s="110"/>
      <c r="E24" s="110"/>
      <c r="F24" s="111"/>
      <c r="G24" s="33"/>
      <c r="H24" s="91"/>
      <c r="I24" s="92"/>
      <c r="J24" s="86">
        <f t="shared" si="0"/>
      </c>
      <c r="K24" s="87"/>
      <c r="L24" s="40"/>
      <c r="N24" s="18"/>
      <c r="O24" s="3"/>
      <c r="P24" s="3"/>
      <c r="Q24" s="5"/>
      <c r="R24" s="3"/>
      <c r="S24" s="19" t="s">
        <v>65</v>
      </c>
      <c r="AH24" s="19" t="s">
        <v>81</v>
      </c>
    </row>
    <row r="25" spans="1:34" ht="25.5" customHeight="1" thickBot="1">
      <c r="A25" s="159"/>
      <c r="B25" s="160"/>
      <c r="C25" s="119"/>
      <c r="D25" s="120"/>
      <c r="E25" s="120"/>
      <c r="F25" s="121"/>
      <c r="G25" s="33"/>
      <c r="H25" s="91"/>
      <c r="I25" s="92"/>
      <c r="J25" s="86">
        <f t="shared" si="0"/>
      </c>
      <c r="K25" s="87"/>
      <c r="L25" s="100" t="s">
        <v>15</v>
      </c>
      <c r="M25" s="101"/>
      <c r="N25" s="101"/>
      <c r="O25" s="101"/>
      <c r="P25" s="101"/>
      <c r="Q25" s="102"/>
      <c r="R25" s="51"/>
      <c r="S25" s="19" t="s">
        <v>66</v>
      </c>
      <c r="AH25" s="19" t="s">
        <v>77</v>
      </c>
    </row>
    <row r="26" spans="1:34" ht="28.5" customHeight="1">
      <c r="A26" s="159"/>
      <c r="B26" s="160"/>
      <c r="C26" s="119"/>
      <c r="D26" s="120"/>
      <c r="E26" s="120"/>
      <c r="F26" s="121"/>
      <c r="G26" s="35"/>
      <c r="H26" s="91"/>
      <c r="I26" s="92"/>
      <c r="J26" s="86">
        <f>IF($C26="","",$G26*$H26)</f>
      </c>
      <c r="K26" s="87"/>
      <c r="L26" s="2"/>
      <c r="M26" s="4"/>
      <c r="N26" s="3"/>
      <c r="O26" s="3"/>
      <c r="P26" s="3"/>
      <c r="Q26" s="5"/>
      <c r="R26" s="3"/>
      <c r="S26" s="19" t="s">
        <v>69</v>
      </c>
      <c r="AH26" s="19" t="s">
        <v>78</v>
      </c>
    </row>
    <row r="27" spans="1:34" ht="28.5" customHeight="1" thickBot="1">
      <c r="A27" s="161"/>
      <c r="B27" s="162"/>
      <c r="C27" s="154" t="s">
        <v>16</v>
      </c>
      <c r="D27" s="155"/>
      <c r="E27" s="155"/>
      <c r="F27" s="156"/>
      <c r="G27" s="32"/>
      <c r="H27" s="146"/>
      <c r="I27" s="147"/>
      <c r="J27" s="86">
        <f>SUM(J19:K26)</f>
        <v>0</v>
      </c>
      <c r="K27" s="87"/>
      <c r="L27" s="2"/>
      <c r="M27" s="4"/>
      <c r="N27" s="3"/>
      <c r="O27" s="3"/>
      <c r="P27" s="3"/>
      <c r="Q27" s="5"/>
      <c r="R27" s="3"/>
      <c r="S27" s="19" t="s">
        <v>70</v>
      </c>
      <c r="AH27" s="19" t="s">
        <v>79</v>
      </c>
    </row>
    <row r="28" spans="1:34" ht="29.25" customHeight="1" thickBot="1">
      <c r="A28" s="148" t="s">
        <v>17</v>
      </c>
      <c r="B28" s="149"/>
      <c r="C28" s="149"/>
      <c r="D28" s="149"/>
      <c r="E28" s="149"/>
      <c r="F28" s="150"/>
      <c r="G28" s="116" t="s">
        <v>28</v>
      </c>
      <c r="H28" s="117"/>
      <c r="I28" s="117"/>
      <c r="J28" s="117"/>
      <c r="K28" s="118"/>
      <c r="L28" s="151" t="s">
        <v>29</v>
      </c>
      <c r="M28" s="152"/>
      <c r="N28" s="152"/>
      <c r="O28" s="152"/>
      <c r="P28" s="152"/>
      <c r="Q28" s="153"/>
      <c r="R28" s="48"/>
      <c r="S28" s="19" t="s">
        <v>67</v>
      </c>
      <c r="AH28" s="19" t="s">
        <v>82</v>
      </c>
    </row>
    <row r="29" spans="1:34" ht="28.5" customHeight="1">
      <c r="A29" s="130" t="s">
        <v>14</v>
      </c>
      <c r="B29" s="131"/>
      <c r="C29" s="132"/>
      <c r="D29" s="136"/>
      <c r="E29" s="137"/>
      <c r="F29" s="138"/>
      <c r="G29" s="187"/>
      <c r="H29" s="188"/>
      <c r="I29" s="188"/>
      <c r="J29" s="188"/>
      <c r="K29" s="189"/>
      <c r="L29" s="136"/>
      <c r="M29" s="196"/>
      <c r="N29" s="196"/>
      <c r="O29" s="196"/>
      <c r="P29" s="196"/>
      <c r="Q29" s="197"/>
      <c r="R29" s="31"/>
      <c r="S29" s="19" t="s">
        <v>68</v>
      </c>
      <c r="AH29" s="19" t="s">
        <v>83</v>
      </c>
    </row>
    <row r="30" spans="1:34" ht="28.5" customHeight="1">
      <c r="A30" s="133"/>
      <c r="B30" s="134"/>
      <c r="C30" s="135"/>
      <c r="D30" s="139"/>
      <c r="E30" s="140"/>
      <c r="F30" s="141"/>
      <c r="G30" s="190"/>
      <c r="H30" s="191"/>
      <c r="I30" s="191"/>
      <c r="J30" s="191"/>
      <c r="K30" s="192"/>
      <c r="L30" s="198"/>
      <c r="M30" s="199"/>
      <c r="N30" s="199"/>
      <c r="O30" s="199"/>
      <c r="P30" s="199"/>
      <c r="Q30" s="200"/>
      <c r="R30" s="31"/>
      <c r="S30" s="19" t="s">
        <v>71</v>
      </c>
      <c r="AH30" s="19" t="s">
        <v>84</v>
      </c>
    </row>
    <row r="31" spans="1:34" ht="28.5" customHeight="1">
      <c r="A31" s="124" t="s">
        <v>18</v>
      </c>
      <c r="B31" s="125"/>
      <c r="C31" s="126"/>
      <c r="D31" s="103"/>
      <c r="E31" s="104"/>
      <c r="F31" s="105"/>
      <c r="G31" s="190"/>
      <c r="H31" s="191"/>
      <c r="I31" s="191"/>
      <c r="J31" s="191"/>
      <c r="K31" s="192"/>
      <c r="L31" s="198"/>
      <c r="M31" s="199"/>
      <c r="N31" s="199"/>
      <c r="O31" s="199"/>
      <c r="P31" s="199"/>
      <c r="Q31" s="200"/>
      <c r="R31" s="31"/>
      <c r="S31" s="19" t="s">
        <v>72</v>
      </c>
      <c r="AH31" s="19" t="s">
        <v>85</v>
      </c>
    </row>
    <row r="32" spans="1:34" ht="28.5" customHeight="1" thickBot="1">
      <c r="A32" s="127"/>
      <c r="B32" s="128"/>
      <c r="C32" s="129"/>
      <c r="D32" s="106"/>
      <c r="E32" s="107"/>
      <c r="F32" s="108"/>
      <c r="G32" s="193"/>
      <c r="H32" s="194"/>
      <c r="I32" s="194"/>
      <c r="J32" s="194"/>
      <c r="K32" s="195"/>
      <c r="L32" s="106"/>
      <c r="M32" s="107"/>
      <c r="N32" s="107"/>
      <c r="O32" s="107"/>
      <c r="P32" s="107"/>
      <c r="Q32" s="201"/>
      <c r="R32" s="31"/>
      <c r="S32" s="19" t="s">
        <v>73</v>
      </c>
      <c r="U32" s="1"/>
      <c r="AH32" s="19" t="s">
        <v>86</v>
      </c>
    </row>
    <row r="33" spans="1:34" ht="21.75" customHeight="1">
      <c r="A33" s="36" t="s">
        <v>129</v>
      </c>
      <c r="B33" s="30"/>
      <c r="C33" s="30"/>
      <c r="D33" s="31"/>
      <c r="E33" s="31"/>
      <c r="F33" s="31"/>
      <c r="G33" s="21"/>
      <c r="H33" s="29"/>
      <c r="I33" s="29"/>
      <c r="J33" s="29"/>
      <c r="K33" s="29"/>
      <c r="L33" s="31"/>
      <c r="M33" s="31"/>
      <c r="N33" s="31"/>
      <c r="O33" s="31"/>
      <c r="P33" s="31"/>
      <c r="Q33" s="31"/>
      <c r="R33" s="31"/>
      <c r="S33" s="19" t="s">
        <v>74</v>
      </c>
      <c r="U33" s="1"/>
      <c r="AH33" s="19" t="s">
        <v>87</v>
      </c>
    </row>
    <row r="34" spans="1:21" ht="32.25" customHeight="1">
      <c r="A34" s="112" t="s">
        <v>130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41"/>
      <c r="S34" s="22" t="s">
        <v>75</v>
      </c>
      <c r="U34" s="1"/>
    </row>
    <row r="35" spans="1:16" ht="17.25" customHeight="1">
      <c r="A35" s="62"/>
      <c r="B35" s="63"/>
      <c r="C35" s="63"/>
      <c r="D35" s="27"/>
      <c r="E35" s="25" t="s">
        <v>153</v>
      </c>
      <c r="P35" s="25"/>
    </row>
    <row r="36" spans="1:16" ht="17.25" customHeight="1">
      <c r="A36" s="19"/>
      <c r="D36" s="25"/>
      <c r="E36" s="25" t="s">
        <v>89</v>
      </c>
      <c r="K36" s="66" t="s">
        <v>151</v>
      </c>
      <c r="P36" s="25"/>
    </row>
    <row r="37" spans="4:16" ht="17.25" customHeight="1">
      <c r="D37" s="26"/>
      <c r="E37" s="26" t="s">
        <v>90</v>
      </c>
      <c r="P37" s="26"/>
    </row>
    <row r="38" spans="4:16" ht="17.25" customHeight="1">
      <c r="D38" s="26"/>
      <c r="E38" s="26" t="s">
        <v>91</v>
      </c>
      <c r="P38" s="26"/>
    </row>
    <row r="39" spans="4:16" ht="17.25" customHeight="1">
      <c r="D39" s="26"/>
      <c r="E39" s="26" t="s">
        <v>92</v>
      </c>
      <c r="K39" s="65"/>
      <c r="P39" s="26"/>
    </row>
    <row r="40" spans="4:16" ht="17.25" customHeight="1">
      <c r="D40" s="26"/>
      <c r="E40" s="26" t="s">
        <v>154</v>
      </c>
      <c r="P40" s="26"/>
    </row>
    <row r="41" spans="4:16" ht="17.25" customHeight="1">
      <c r="D41" s="26"/>
      <c r="E41" s="26" t="s">
        <v>93</v>
      </c>
      <c r="P41" s="26"/>
    </row>
    <row r="42" spans="4:16" ht="17.25" customHeight="1">
      <c r="D42" s="26"/>
      <c r="E42" s="19" t="s">
        <v>155</v>
      </c>
      <c r="P42" s="19"/>
    </row>
    <row r="43" spans="4:16" ht="17.25" customHeight="1">
      <c r="D43" s="26"/>
      <c r="E43" s="26" t="s">
        <v>94</v>
      </c>
      <c r="P43" s="26"/>
    </row>
    <row r="44" spans="4:16" ht="17.25" customHeight="1">
      <c r="D44" s="26"/>
      <c r="E44" s="26" t="s">
        <v>95</v>
      </c>
      <c r="P44" s="26"/>
    </row>
    <row r="45" spans="4:16" ht="17.25" customHeight="1">
      <c r="D45" s="26"/>
      <c r="E45" s="26" t="s">
        <v>96</v>
      </c>
      <c r="P45" s="26"/>
    </row>
    <row r="46" spans="4:16" ht="17.25" customHeight="1">
      <c r="D46" s="26"/>
      <c r="E46" s="26" t="s">
        <v>97</v>
      </c>
      <c r="P46" s="26"/>
    </row>
    <row r="47" spans="4:16" ht="17.25" customHeight="1">
      <c r="D47" s="26"/>
      <c r="E47" s="26" t="s">
        <v>156</v>
      </c>
      <c r="P47" s="26"/>
    </row>
    <row r="48" spans="4:16" ht="17.25" customHeight="1">
      <c r="D48" s="26"/>
      <c r="E48" s="25" t="s">
        <v>98</v>
      </c>
      <c r="P48" s="25"/>
    </row>
    <row r="49" spans="4:16" ht="17.25" customHeight="1">
      <c r="D49" s="26"/>
      <c r="E49" s="25" t="s">
        <v>157</v>
      </c>
      <c r="P49" s="25"/>
    </row>
    <row r="50" spans="4:16" ht="17.25" customHeight="1">
      <c r="D50" s="26"/>
      <c r="E50" s="25" t="s">
        <v>103</v>
      </c>
      <c r="H50" s="22"/>
      <c r="P50" s="25"/>
    </row>
    <row r="51" spans="4:16" ht="17.25" customHeight="1">
      <c r="D51" s="28"/>
      <c r="E51" s="25" t="s">
        <v>99</v>
      </c>
      <c r="P51" s="25"/>
    </row>
    <row r="52" spans="4:16" ht="17.25" customHeight="1">
      <c r="D52" s="28"/>
      <c r="E52" s="25" t="s">
        <v>158</v>
      </c>
      <c r="P52" s="25"/>
    </row>
    <row r="53" spans="4:16" ht="17.25" customHeight="1">
      <c r="D53" s="28"/>
      <c r="E53" s="25" t="s">
        <v>159</v>
      </c>
      <c r="P53" s="25"/>
    </row>
    <row r="54" spans="4:16" ht="17.25" customHeight="1">
      <c r="D54" s="25"/>
      <c r="E54" s="25" t="s">
        <v>160</v>
      </c>
      <c r="P54" s="25"/>
    </row>
    <row r="55" spans="4:16" ht="17.25" customHeight="1">
      <c r="D55" s="25"/>
      <c r="E55" s="25" t="s">
        <v>161</v>
      </c>
      <c r="P55" s="25"/>
    </row>
    <row r="56" spans="4:16" ht="17.25" customHeight="1">
      <c r="D56" s="25"/>
      <c r="E56" s="25" t="s">
        <v>162</v>
      </c>
      <c r="P56" s="25"/>
    </row>
    <row r="57" spans="4:16" ht="17.25" customHeight="1">
      <c r="D57" s="29"/>
      <c r="E57" s="27" t="s">
        <v>163</v>
      </c>
      <c r="P57" s="27"/>
    </row>
    <row r="58" spans="4:16" ht="17.25" customHeight="1">
      <c r="D58" s="25"/>
      <c r="E58" s="27" t="s">
        <v>164</v>
      </c>
      <c r="P58" s="27"/>
    </row>
    <row r="59" spans="4:16" ht="17.25" customHeight="1">
      <c r="D59" s="28"/>
      <c r="E59" s="27" t="s">
        <v>165</v>
      </c>
      <c r="P59" s="27"/>
    </row>
    <row r="60" spans="4:16" ht="17.25" customHeight="1">
      <c r="D60" s="25"/>
      <c r="E60" s="20" t="s">
        <v>166</v>
      </c>
      <c r="P60" s="20"/>
    </row>
    <row r="61" spans="4:5" ht="17.25" customHeight="1">
      <c r="D61" s="25"/>
      <c r="E61" s="20" t="s">
        <v>167</v>
      </c>
    </row>
    <row r="62" spans="4:5" ht="17.25" customHeight="1">
      <c r="D62" s="64" t="s">
        <v>150</v>
      </c>
      <c r="E62" s="20" t="s">
        <v>88</v>
      </c>
    </row>
    <row r="63" spans="4:5" ht="17.25" customHeight="1">
      <c r="D63" s="64" t="s">
        <v>149</v>
      </c>
      <c r="E63" s="20" t="s">
        <v>102</v>
      </c>
    </row>
    <row r="64" spans="5:34" ht="17.25" customHeight="1">
      <c r="E64" s="37" t="s">
        <v>101</v>
      </c>
      <c r="AH64" s="19"/>
    </row>
    <row r="65" spans="4:34" ht="17.25" customHeight="1">
      <c r="D65" s="20"/>
      <c r="AH65" s="19"/>
    </row>
    <row r="66" ht="17.25" customHeight="1">
      <c r="D66" s="20"/>
    </row>
    <row r="67" ht="19.5">
      <c r="D67" s="4"/>
    </row>
  </sheetData>
  <sheetProtection/>
  <mergeCells count="117">
    <mergeCell ref="X12:AB12"/>
    <mergeCell ref="AC12:AG12"/>
    <mergeCell ref="S16:U18"/>
    <mergeCell ref="V16:W18"/>
    <mergeCell ref="Z9:AK11"/>
    <mergeCell ref="V13:W15"/>
    <mergeCell ref="J4:M6"/>
    <mergeCell ref="J7:M9"/>
    <mergeCell ref="N4:O5"/>
    <mergeCell ref="N6:O7"/>
    <mergeCell ref="AH13:AK18"/>
    <mergeCell ref="S9:S11"/>
    <mergeCell ref="T10:W11"/>
    <mergeCell ref="X9:Y11"/>
    <mergeCell ref="AH12:AK12"/>
    <mergeCell ref="AG1:AK1"/>
    <mergeCell ref="AG2:AK2"/>
    <mergeCell ref="AG6:AK8"/>
    <mergeCell ref="AB6:AB8"/>
    <mergeCell ref="W2:AF2"/>
    <mergeCell ref="X3:AF3"/>
    <mergeCell ref="W6:W8"/>
    <mergeCell ref="E4:I6"/>
    <mergeCell ref="D4:D9"/>
    <mergeCell ref="A7:B9"/>
    <mergeCell ref="C7:C9"/>
    <mergeCell ref="E7:I9"/>
    <mergeCell ref="A1:Q1"/>
    <mergeCell ref="M3:Q3"/>
    <mergeCell ref="A2:Q2"/>
    <mergeCell ref="P6:Q7"/>
    <mergeCell ref="P4:Q5"/>
    <mergeCell ref="G29:K32"/>
    <mergeCell ref="L29:Q32"/>
    <mergeCell ref="S3:S5"/>
    <mergeCell ref="T3:T5"/>
    <mergeCell ref="F3:L3"/>
    <mergeCell ref="J24:K24"/>
    <mergeCell ref="J23:K23"/>
    <mergeCell ref="L18:Q18"/>
    <mergeCell ref="J18:K18"/>
    <mergeCell ref="P8:Q9"/>
    <mergeCell ref="A15:B17"/>
    <mergeCell ref="N8:O9"/>
    <mergeCell ref="A10:B14"/>
    <mergeCell ref="C10:Q14"/>
    <mergeCell ref="C15:H15"/>
    <mergeCell ref="C16:H16"/>
    <mergeCell ref="K15:Q15"/>
    <mergeCell ref="K16:Q16"/>
    <mergeCell ref="A28:F28"/>
    <mergeCell ref="J26:K26"/>
    <mergeCell ref="L28:Q28"/>
    <mergeCell ref="C27:F27"/>
    <mergeCell ref="J27:K27"/>
    <mergeCell ref="H20:I20"/>
    <mergeCell ref="C20:F20"/>
    <mergeCell ref="C21:F21"/>
    <mergeCell ref="A18:B27"/>
    <mergeCell ref="H19:I19"/>
    <mergeCell ref="A31:C32"/>
    <mergeCell ref="A29:C30"/>
    <mergeCell ref="D29:F30"/>
    <mergeCell ref="C18:F18"/>
    <mergeCell ref="H18:I18"/>
    <mergeCell ref="C23:F23"/>
    <mergeCell ref="H25:I25"/>
    <mergeCell ref="H26:I26"/>
    <mergeCell ref="H27:I27"/>
    <mergeCell ref="H24:I24"/>
    <mergeCell ref="D31:F32"/>
    <mergeCell ref="C24:F24"/>
    <mergeCell ref="A34:Q34"/>
    <mergeCell ref="C17:H17"/>
    <mergeCell ref="G28:K28"/>
    <mergeCell ref="C26:F26"/>
    <mergeCell ref="C25:F25"/>
    <mergeCell ref="C22:F22"/>
    <mergeCell ref="C19:F19"/>
    <mergeCell ref="J21:K21"/>
    <mergeCell ref="H21:I21"/>
    <mergeCell ref="W19:AG19"/>
    <mergeCell ref="X13:AB18"/>
    <mergeCell ref="AC13:AG18"/>
    <mergeCell ref="L25:Q25"/>
    <mergeCell ref="H22:I22"/>
    <mergeCell ref="H23:I23"/>
    <mergeCell ref="J22:K22"/>
    <mergeCell ref="J19:K19"/>
    <mergeCell ref="J20:K20"/>
    <mergeCell ref="X4:X5"/>
    <mergeCell ref="Y4:Y5"/>
    <mergeCell ref="AG3:AK3"/>
    <mergeCell ref="AG5:AK5"/>
    <mergeCell ref="J25:K25"/>
    <mergeCell ref="K17:Q17"/>
    <mergeCell ref="S6:S8"/>
    <mergeCell ref="T6:U8"/>
    <mergeCell ref="T9:W9"/>
    <mergeCell ref="S13:U15"/>
    <mergeCell ref="AE4:AE5"/>
    <mergeCell ref="AF4:AF5"/>
    <mergeCell ref="AE6:AE8"/>
    <mergeCell ref="AF6:AF8"/>
    <mergeCell ref="Z4:Z5"/>
    <mergeCell ref="AA4:AA5"/>
    <mergeCell ref="AB4:AB5"/>
    <mergeCell ref="X6:X8"/>
    <mergeCell ref="U3:W5"/>
    <mergeCell ref="AC4:AC5"/>
    <mergeCell ref="AD4:AD5"/>
    <mergeCell ref="Y6:Y8"/>
    <mergeCell ref="Z6:Z8"/>
    <mergeCell ref="AA6:AA8"/>
    <mergeCell ref="V6:V8"/>
    <mergeCell ref="AC6:AC8"/>
    <mergeCell ref="AD6:AD8"/>
  </mergeCells>
  <dataValidations count="2">
    <dataValidation type="list" allowBlank="1" showInputMessage="1" showErrorMessage="1" sqref="E7">
      <formula1>$E$35:$E$64</formula1>
    </dataValidation>
    <dataValidation type="list" allowBlank="1" showInputMessage="1" showErrorMessage="1" sqref="E4:I6">
      <formula1>$D$62:$D$63</formula1>
    </dataValidation>
  </dataValidations>
  <printOptions horizontalCentered="1"/>
  <pageMargins left="0.2362204724409449" right="0.2362204724409449" top="0.5905511811023623" bottom="0.1968503937007874" header="0.196850393700787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7"/>
  <sheetViews>
    <sheetView tabSelected="1" zoomScale="90" zoomScaleNormal="90" zoomScalePageLayoutView="0" workbookViewId="0" topLeftCell="A22">
      <selection activeCell="A1" sqref="A1:Q1"/>
    </sheetView>
  </sheetViews>
  <sheetFormatPr defaultColWidth="9.00390625" defaultRowHeight="16.5"/>
  <cols>
    <col min="1" max="1" width="4.625" style="1" customWidth="1"/>
    <col min="2" max="2" width="3.25390625" style="1" customWidth="1"/>
    <col min="3" max="3" width="2.50390625" style="1" customWidth="1"/>
    <col min="4" max="4" width="13.50390625" style="1" customWidth="1"/>
    <col min="5" max="5" width="5.375" style="1" customWidth="1"/>
    <col min="6" max="6" width="4.50390625" style="1" customWidth="1"/>
    <col min="7" max="7" width="9.375" style="1" customWidth="1"/>
    <col min="8" max="8" width="5.625" style="1" customWidth="1"/>
    <col min="9" max="9" width="4.50390625" style="1" customWidth="1"/>
    <col min="10" max="10" width="3.75390625" style="1" customWidth="1"/>
    <col min="11" max="11" width="8.375" style="1" customWidth="1"/>
    <col min="12" max="12" width="5.625" style="1" customWidth="1"/>
    <col min="13" max="14" width="3.125" style="1" customWidth="1"/>
    <col min="15" max="15" width="4.125" style="1" customWidth="1"/>
    <col min="16" max="16" width="14.00390625" style="1" customWidth="1"/>
    <col min="17" max="18" width="3.375" style="1" customWidth="1"/>
    <col min="19" max="19" width="11.50390625" style="19" customWidth="1"/>
    <col min="20" max="20" width="4.375" style="19" customWidth="1"/>
    <col min="21" max="21" width="2.75390625" style="19" customWidth="1"/>
    <col min="22" max="22" width="10.375" style="19" customWidth="1"/>
    <col min="23" max="23" width="9.00390625" style="19" customWidth="1"/>
    <col min="24" max="31" width="3.875" style="19" customWidth="1"/>
    <col min="32" max="32" width="3.875" style="1" customWidth="1"/>
    <col min="33" max="37" width="5.25390625" style="1" customWidth="1"/>
    <col min="38" max="16384" width="9.00390625" style="1" customWidth="1"/>
  </cols>
  <sheetData>
    <row r="1" spans="1:37" ht="30">
      <c r="A1" s="239" t="str">
        <f>'應付代收款、保證金'!A1</f>
        <v>桃園市觀音區崙坪國民小學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58" t="s">
        <v>142</v>
      </c>
      <c r="W1" s="23" t="str">
        <f>A1</f>
        <v>桃園市觀音區崙坪國民小學</v>
      </c>
      <c r="AG1" s="249" t="s">
        <v>48</v>
      </c>
      <c r="AH1" s="249"/>
      <c r="AI1" s="249"/>
      <c r="AJ1" s="249"/>
      <c r="AK1" s="249"/>
    </row>
    <row r="2" spans="1:37" ht="30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59" t="s">
        <v>143</v>
      </c>
      <c r="W2" s="252" t="s">
        <v>47</v>
      </c>
      <c r="X2" s="252"/>
      <c r="Y2" s="252"/>
      <c r="Z2" s="252"/>
      <c r="AA2" s="252"/>
      <c r="AB2" s="252"/>
      <c r="AC2" s="252"/>
      <c r="AD2" s="252"/>
      <c r="AE2" s="252"/>
      <c r="AF2" s="252"/>
      <c r="AG2" s="85" t="s">
        <v>49</v>
      </c>
      <c r="AH2" s="85"/>
      <c r="AI2" s="85"/>
      <c r="AJ2" s="85"/>
      <c r="AK2" s="85"/>
    </row>
    <row r="3" spans="1:37" ht="23.25" customHeight="1" thickBot="1">
      <c r="A3" s="1" t="s">
        <v>1</v>
      </c>
      <c r="D3" s="24"/>
      <c r="F3" s="208" t="s">
        <v>23</v>
      </c>
      <c r="G3" s="208"/>
      <c r="H3" s="208"/>
      <c r="I3" s="208"/>
      <c r="J3" s="209"/>
      <c r="K3" s="209"/>
      <c r="L3" s="209"/>
      <c r="M3" s="241" t="s">
        <v>30</v>
      </c>
      <c r="N3" s="241"/>
      <c r="O3" s="241"/>
      <c r="P3" s="241"/>
      <c r="Q3" s="241"/>
      <c r="R3" s="52" t="s">
        <v>144</v>
      </c>
      <c r="S3" s="202" t="s">
        <v>44</v>
      </c>
      <c r="T3" s="205" t="s">
        <v>46</v>
      </c>
      <c r="U3" s="70"/>
      <c r="V3" s="71"/>
      <c r="W3" s="72"/>
      <c r="X3" s="253" t="s">
        <v>43</v>
      </c>
      <c r="Y3" s="253"/>
      <c r="Z3" s="253"/>
      <c r="AA3" s="253"/>
      <c r="AB3" s="253"/>
      <c r="AC3" s="253"/>
      <c r="AD3" s="253"/>
      <c r="AE3" s="253"/>
      <c r="AF3" s="253"/>
      <c r="AG3" s="85" t="s">
        <v>50</v>
      </c>
      <c r="AH3" s="85"/>
      <c r="AI3" s="85"/>
      <c r="AJ3" s="85"/>
      <c r="AK3" s="85"/>
    </row>
    <row r="4" spans="1:37" ht="23.25" customHeight="1">
      <c r="A4" s="15"/>
      <c r="B4" s="16"/>
      <c r="C4" s="17"/>
      <c r="D4" s="225" t="s">
        <v>24</v>
      </c>
      <c r="E4" s="295" t="s">
        <v>147</v>
      </c>
      <c r="F4" s="296"/>
      <c r="G4" s="296"/>
      <c r="H4" s="296"/>
      <c r="I4" s="297"/>
      <c r="J4" s="265" t="s">
        <v>2</v>
      </c>
      <c r="K4" s="265"/>
      <c r="L4" s="265"/>
      <c r="M4" s="265"/>
      <c r="N4" s="243" t="s">
        <v>3</v>
      </c>
      <c r="O4" s="243"/>
      <c r="P4" s="243"/>
      <c r="Q4" s="244"/>
      <c r="R4" s="52" t="s">
        <v>145</v>
      </c>
      <c r="S4" s="203"/>
      <c r="T4" s="206"/>
      <c r="U4" s="73"/>
      <c r="V4" s="74"/>
      <c r="W4" s="75"/>
      <c r="X4" s="79" t="s">
        <v>34</v>
      </c>
      <c r="Y4" s="79" t="s">
        <v>35</v>
      </c>
      <c r="Z4" s="79" t="s">
        <v>36</v>
      </c>
      <c r="AA4" s="79" t="s">
        <v>37</v>
      </c>
      <c r="AB4" s="79" t="s">
        <v>38</v>
      </c>
      <c r="AC4" s="79" t="s">
        <v>39</v>
      </c>
      <c r="AD4" s="79" t="s">
        <v>40</v>
      </c>
      <c r="AE4" s="79" t="s">
        <v>41</v>
      </c>
      <c r="AF4" s="79" t="s">
        <v>13</v>
      </c>
      <c r="AG4" s="45"/>
      <c r="AH4" s="45"/>
      <c r="AI4" s="45"/>
      <c r="AJ4" s="45"/>
      <c r="AK4" s="45"/>
    </row>
    <row r="5" spans="1:37" ht="18.75" customHeight="1">
      <c r="A5" s="53" t="s">
        <v>4</v>
      </c>
      <c r="B5" s="43"/>
      <c r="C5" s="44"/>
      <c r="D5" s="226"/>
      <c r="E5" s="298"/>
      <c r="F5" s="299"/>
      <c r="G5" s="299"/>
      <c r="H5" s="299"/>
      <c r="I5" s="300"/>
      <c r="J5" s="266"/>
      <c r="K5" s="266"/>
      <c r="L5" s="266"/>
      <c r="M5" s="266"/>
      <c r="N5" s="169"/>
      <c r="O5" s="169"/>
      <c r="P5" s="169"/>
      <c r="Q5" s="245"/>
      <c r="R5" s="60" t="s">
        <v>146</v>
      </c>
      <c r="S5" s="204"/>
      <c r="T5" s="207"/>
      <c r="U5" s="76"/>
      <c r="V5" s="77"/>
      <c r="W5" s="78"/>
      <c r="X5" s="80"/>
      <c r="Y5" s="80"/>
      <c r="Z5" s="80"/>
      <c r="AA5" s="80"/>
      <c r="AB5" s="80"/>
      <c r="AC5" s="80"/>
      <c r="AD5" s="80"/>
      <c r="AE5" s="80"/>
      <c r="AF5" s="80"/>
      <c r="AG5" s="85" t="s">
        <v>53</v>
      </c>
      <c r="AH5" s="85"/>
      <c r="AI5" s="85"/>
      <c r="AJ5" s="85"/>
      <c r="AK5" s="85"/>
    </row>
    <row r="6" spans="1:37" ht="18" customHeight="1">
      <c r="A6" s="42"/>
      <c r="B6" s="43"/>
      <c r="C6" s="44"/>
      <c r="D6" s="226"/>
      <c r="E6" s="301"/>
      <c r="F6" s="302"/>
      <c r="G6" s="302"/>
      <c r="H6" s="302"/>
      <c r="I6" s="303"/>
      <c r="J6" s="266"/>
      <c r="K6" s="266"/>
      <c r="L6" s="266"/>
      <c r="M6" s="266"/>
      <c r="N6" s="169" t="s">
        <v>5</v>
      </c>
      <c r="O6" s="169"/>
      <c r="P6" s="214"/>
      <c r="Q6" s="215"/>
      <c r="R6" s="61"/>
      <c r="S6" s="169" t="s">
        <v>45</v>
      </c>
      <c r="T6" s="247"/>
      <c r="U6" s="247"/>
      <c r="V6" s="81" t="s">
        <v>4</v>
      </c>
      <c r="W6" s="263">
        <f>A7</f>
        <v>104</v>
      </c>
      <c r="X6" s="68">
        <f>IF($J27&gt;=10000000,IF($J27&lt;100000000,"$",MOD(INT($J27/100000000),10)),"")</f>
      </c>
      <c r="Y6" s="68">
        <f>IF($J27&gt;=1000000,IF($J27&lt;10000000,"$",MOD(INT($J27/10000000),10)),"")</f>
      </c>
      <c r="Z6" s="68">
        <f>IF($J27&gt;=100000,IF($J27&lt;1000000,"$",MOD(INT($J27/1000000),10)),"")</f>
      </c>
      <c r="AA6" s="68">
        <f>IF($J27&gt;=10000,IF($J27&lt;100000,"$",MOD(INT($J27/100000),10)),"")</f>
      </c>
      <c r="AB6" s="68">
        <f>IF($J27&gt;=1000,IF($J27&lt;10000,"$",MOD(INT($J27/10000),10)),"")</f>
      </c>
      <c r="AC6" s="68">
        <f>IF($J27&gt;=100,IF($J27&lt;1000,"$",MOD(INT($J27/1000),10)),"")</f>
      </c>
      <c r="AD6" s="68">
        <f>IF($J27&gt;=10,IF($J27&lt;100,"$",MOD(INT($J27/100),10)),"")</f>
      </c>
      <c r="AE6" s="68" t="str">
        <f>IF($J27&gt;=0,IF($J27&lt;10,"$",MOD(INT($J27/10),10)),"")</f>
        <v>$</v>
      </c>
      <c r="AF6" s="69">
        <f>MOD(J27,10)</f>
        <v>0</v>
      </c>
      <c r="AG6" s="250" t="s">
        <v>51</v>
      </c>
      <c r="AH6" s="251"/>
      <c r="AI6" s="251"/>
      <c r="AJ6" s="251"/>
      <c r="AK6" s="251"/>
    </row>
    <row r="7" spans="1:37" ht="18" customHeight="1">
      <c r="A7" s="228">
        <v>104</v>
      </c>
      <c r="B7" s="228"/>
      <c r="C7" s="229" t="s">
        <v>25</v>
      </c>
      <c r="D7" s="226"/>
      <c r="E7" s="230"/>
      <c r="F7" s="231"/>
      <c r="G7" s="231"/>
      <c r="H7" s="231"/>
      <c r="I7" s="232"/>
      <c r="J7" s="267">
        <f>J27</f>
        <v>0</v>
      </c>
      <c r="K7" s="267"/>
      <c r="L7" s="267"/>
      <c r="M7" s="267"/>
      <c r="N7" s="169"/>
      <c r="O7" s="169"/>
      <c r="P7" s="214"/>
      <c r="Q7" s="215"/>
      <c r="R7" s="29"/>
      <c r="S7" s="246"/>
      <c r="T7" s="248"/>
      <c r="U7" s="248"/>
      <c r="V7" s="82"/>
      <c r="W7" s="264"/>
      <c r="X7" s="69"/>
      <c r="Y7" s="69"/>
      <c r="Z7" s="69"/>
      <c r="AA7" s="69"/>
      <c r="AB7" s="69"/>
      <c r="AC7" s="69"/>
      <c r="AD7" s="69"/>
      <c r="AE7" s="69"/>
      <c r="AF7" s="83"/>
      <c r="AG7" s="250"/>
      <c r="AH7" s="251"/>
      <c r="AI7" s="251"/>
      <c r="AJ7" s="251"/>
      <c r="AK7" s="251"/>
    </row>
    <row r="8" spans="1:37" ht="18.75" customHeight="1">
      <c r="A8" s="228"/>
      <c r="B8" s="228"/>
      <c r="C8" s="229"/>
      <c r="D8" s="226"/>
      <c r="E8" s="233"/>
      <c r="F8" s="234"/>
      <c r="G8" s="234"/>
      <c r="H8" s="234"/>
      <c r="I8" s="235"/>
      <c r="J8" s="267"/>
      <c r="K8" s="267"/>
      <c r="L8" s="267"/>
      <c r="M8" s="267"/>
      <c r="N8" s="169" t="s">
        <v>6</v>
      </c>
      <c r="O8" s="169"/>
      <c r="P8" s="214"/>
      <c r="Q8" s="215"/>
      <c r="R8" s="54"/>
      <c r="S8" s="169"/>
      <c r="T8" s="248"/>
      <c r="U8" s="248"/>
      <c r="V8" s="82"/>
      <c r="W8" s="264"/>
      <c r="X8" s="69"/>
      <c r="Y8" s="69"/>
      <c r="Z8" s="69"/>
      <c r="AA8" s="69"/>
      <c r="AB8" s="69"/>
      <c r="AC8" s="69"/>
      <c r="AD8" s="69"/>
      <c r="AE8" s="69"/>
      <c r="AF8" s="84"/>
      <c r="AG8" s="250"/>
      <c r="AH8" s="251"/>
      <c r="AI8" s="251"/>
      <c r="AJ8" s="251"/>
      <c r="AK8" s="251"/>
    </row>
    <row r="9" spans="1:37" ht="15.75" customHeight="1">
      <c r="A9" s="228"/>
      <c r="B9" s="228"/>
      <c r="C9" s="229"/>
      <c r="D9" s="227"/>
      <c r="E9" s="236"/>
      <c r="F9" s="237"/>
      <c r="G9" s="237"/>
      <c r="H9" s="237"/>
      <c r="I9" s="238"/>
      <c r="J9" s="267"/>
      <c r="K9" s="267"/>
      <c r="L9" s="267"/>
      <c r="M9" s="267"/>
      <c r="N9" s="169"/>
      <c r="O9" s="169"/>
      <c r="P9" s="214"/>
      <c r="Q9" s="215"/>
      <c r="R9" s="54"/>
      <c r="S9" s="82" t="s">
        <v>52</v>
      </c>
      <c r="T9" s="260" t="str">
        <f>E4</f>
        <v>國民小學教育</v>
      </c>
      <c r="U9" s="261"/>
      <c r="V9" s="261"/>
      <c r="W9" s="262"/>
      <c r="X9" s="274" t="s">
        <v>141</v>
      </c>
      <c r="Y9" s="275"/>
      <c r="Z9" s="286">
        <f>C10</f>
        <v>0</v>
      </c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8"/>
    </row>
    <row r="10" spans="1:37" ht="15.75" customHeight="1">
      <c r="A10" s="157" t="s">
        <v>19</v>
      </c>
      <c r="B10" s="158"/>
      <c r="C10" s="172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4"/>
      <c r="R10" s="54"/>
      <c r="S10" s="268"/>
      <c r="T10" s="270">
        <f>E7</f>
        <v>0</v>
      </c>
      <c r="U10" s="271"/>
      <c r="V10" s="271"/>
      <c r="W10" s="206"/>
      <c r="X10" s="276"/>
      <c r="Y10" s="277"/>
      <c r="Z10" s="289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1"/>
    </row>
    <row r="11" spans="1:37" ht="15.75" customHeight="1">
      <c r="A11" s="159"/>
      <c r="B11" s="160"/>
      <c r="C11" s="175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7"/>
      <c r="R11" s="46"/>
      <c r="S11" s="269"/>
      <c r="T11" s="272"/>
      <c r="U11" s="273"/>
      <c r="V11" s="273"/>
      <c r="W11" s="207"/>
      <c r="X11" s="278"/>
      <c r="Y11" s="279"/>
      <c r="Z11" s="292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4"/>
    </row>
    <row r="12" spans="1:37" ht="21.75" customHeight="1">
      <c r="A12" s="159"/>
      <c r="B12" s="160"/>
      <c r="C12" s="175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  <c r="R12" s="49"/>
      <c r="S12" s="55" t="s">
        <v>54</v>
      </c>
      <c r="T12" s="56"/>
      <c r="U12" s="57"/>
      <c r="V12" s="55" t="s">
        <v>55</v>
      </c>
      <c r="W12" s="57"/>
      <c r="X12" s="283" t="s">
        <v>56</v>
      </c>
      <c r="Y12" s="284"/>
      <c r="Z12" s="284"/>
      <c r="AA12" s="284"/>
      <c r="AB12" s="285"/>
      <c r="AC12" s="283" t="s">
        <v>58</v>
      </c>
      <c r="AD12" s="284"/>
      <c r="AE12" s="284"/>
      <c r="AF12" s="284"/>
      <c r="AG12" s="285"/>
      <c r="AH12" s="280" t="s">
        <v>59</v>
      </c>
      <c r="AI12" s="281"/>
      <c r="AJ12" s="281"/>
      <c r="AK12" s="282"/>
    </row>
    <row r="13" spans="1:37" ht="19.5" customHeight="1">
      <c r="A13" s="159"/>
      <c r="B13" s="160"/>
      <c r="C13" s="175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7"/>
      <c r="R13" s="50"/>
      <c r="S13" s="94" t="s">
        <v>138</v>
      </c>
      <c r="T13" s="94"/>
      <c r="U13" s="94"/>
      <c r="V13" s="94" t="s">
        <v>139</v>
      </c>
      <c r="W13" s="94"/>
      <c r="X13" s="94" t="s">
        <v>57</v>
      </c>
      <c r="Y13" s="94"/>
      <c r="Z13" s="94"/>
      <c r="AA13" s="94"/>
      <c r="AB13" s="94"/>
      <c r="AC13" s="97"/>
      <c r="AD13" s="97"/>
      <c r="AE13" s="97"/>
      <c r="AF13" s="97"/>
      <c r="AG13" s="97"/>
      <c r="AH13" s="97"/>
      <c r="AI13" s="97"/>
      <c r="AJ13" s="97"/>
      <c r="AK13" s="97"/>
    </row>
    <row r="14" spans="1:37" ht="19.5" customHeight="1">
      <c r="A14" s="170"/>
      <c r="B14" s="171"/>
      <c r="C14" s="178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80"/>
      <c r="R14" s="50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8"/>
      <c r="AD14" s="98"/>
      <c r="AE14" s="98"/>
      <c r="AF14" s="98"/>
      <c r="AG14" s="98"/>
      <c r="AH14" s="98"/>
      <c r="AI14" s="98"/>
      <c r="AJ14" s="98"/>
      <c r="AK14" s="98"/>
    </row>
    <row r="15" spans="1:37" ht="19.5" customHeight="1">
      <c r="A15" s="163" t="s">
        <v>20</v>
      </c>
      <c r="B15" s="164"/>
      <c r="C15" s="181" t="s">
        <v>31</v>
      </c>
      <c r="D15" s="182"/>
      <c r="E15" s="182"/>
      <c r="F15" s="182"/>
      <c r="G15" s="182"/>
      <c r="H15" s="183"/>
      <c r="I15" s="10"/>
      <c r="J15" s="11"/>
      <c r="K15" s="254" t="s">
        <v>27</v>
      </c>
      <c r="L15" s="255"/>
      <c r="M15" s="255"/>
      <c r="N15" s="255"/>
      <c r="O15" s="255"/>
      <c r="P15" s="255"/>
      <c r="Q15" s="256"/>
      <c r="R15" s="20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8"/>
      <c r="AD15" s="98"/>
      <c r="AE15" s="98"/>
      <c r="AF15" s="98"/>
      <c r="AG15" s="98"/>
      <c r="AH15" s="98"/>
      <c r="AI15" s="98"/>
      <c r="AJ15" s="98"/>
      <c r="AK15" s="98"/>
    </row>
    <row r="16" spans="1:37" ht="19.5" customHeight="1">
      <c r="A16" s="165"/>
      <c r="B16" s="166"/>
      <c r="C16" s="184" t="s">
        <v>32</v>
      </c>
      <c r="D16" s="185"/>
      <c r="E16" s="185"/>
      <c r="F16" s="185"/>
      <c r="G16" s="185"/>
      <c r="H16" s="186"/>
      <c r="I16" s="8" t="s">
        <v>7</v>
      </c>
      <c r="J16" s="12" t="s">
        <v>8</v>
      </c>
      <c r="K16" s="257" t="s">
        <v>9</v>
      </c>
      <c r="L16" s="258"/>
      <c r="M16" s="258"/>
      <c r="N16" s="258"/>
      <c r="O16" s="258"/>
      <c r="P16" s="258"/>
      <c r="Q16" s="259"/>
      <c r="R16" s="20"/>
      <c r="S16" s="94" t="s">
        <v>18</v>
      </c>
      <c r="T16" s="94"/>
      <c r="U16" s="94"/>
      <c r="V16" s="94" t="s">
        <v>140</v>
      </c>
      <c r="W16" s="94"/>
      <c r="X16" s="95"/>
      <c r="Y16" s="95"/>
      <c r="Z16" s="95"/>
      <c r="AA16" s="95"/>
      <c r="AB16" s="95"/>
      <c r="AC16" s="98"/>
      <c r="AD16" s="98"/>
      <c r="AE16" s="98"/>
      <c r="AF16" s="98"/>
      <c r="AG16" s="98"/>
      <c r="AH16" s="98"/>
      <c r="AI16" s="98"/>
      <c r="AJ16" s="98"/>
      <c r="AK16" s="98"/>
    </row>
    <row r="17" spans="1:37" ht="19.5" customHeight="1">
      <c r="A17" s="167"/>
      <c r="B17" s="168"/>
      <c r="C17" s="113"/>
      <c r="D17" s="114"/>
      <c r="E17" s="114"/>
      <c r="F17" s="114"/>
      <c r="G17" s="114"/>
      <c r="H17" s="115"/>
      <c r="I17" s="13"/>
      <c r="J17" s="14"/>
      <c r="K17" s="88" t="s">
        <v>21</v>
      </c>
      <c r="L17" s="89"/>
      <c r="M17" s="89"/>
      <c r="N17" s="89"/>
      <c r="O17" s="89"/>
      <c r="P17" s="89"/>
      <c r="Q17" s="90"/>
      <c r="R17" s="20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8"/>
      <c r="AD17" s="98"/>
      <c r="AE17" s="98"/>
      <c r="AF17" s="98"/>
      <c r="AG17" s="98"/>
      <c r="AH17" s="98"/>
      <c r="AI17" s="98"/>
      <c r="AJ17" s="98"/>
      <c r="AK17" s="98"/>
    </row>
    <row r="18" spans="1:37" ht="28.5" customHeight="1">
      <c r="A18" s="157" t="s">
        <v>22</v>
      </c>
      <c r="B18" s="158"/>
      <c r="C18" s="142" t="s">
        <v>10</v>
      </c>
      <c r="D18" s="143"/>
      <c r="E18" s="143"/>
      <c r="F18" s="144"/>
      <c r="G18" s="9" t="s">
        <v>26</v>
      </c>
      <c r="H18" s="142" t="s">
        <v>11</v>
      </c>
      <c r="I18" s="145"/>
      <c r="J18" s="142" t="s">
        <v>12</v>
      </c>
      <c r="K18" s="145"/>
      <c r="L18" s="210" t="s">
        <v>131</v>
      </c>
      <c r="M18" s="211"/>
      <c r="N18" s="212"/>
      <c r="O18" s="212"/>
      <c r="P18" s="212"/>
      <c r="Q18" s="213"/>
      <c r="R18" s="21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9"/>
      <c r="AD18" s="99"/>
      <c r="AE18" s="99"/>
      <c r="AF18" s="99"/>
      <c r="AG18" s="99"/>
      <c r="AH18" s="99"/>
      <c r="AI18" s="99"/>
      <c r="AJ18" s="99"/>
      <c r="AK18" s="99"/>
    </row>
    <row r="19" spans="1:33" ht="29.25" customHeight="1">
      <c r="A19" s="159"/>
      <c r="B19" s="160"/>
      <c r="C19" s="304"/>
      <c r="D19" s="305"/>
      <c r="E19" s="305"/>
      <c r="F19" s="306"/>
      <c r="G19" s="33"/>
      <c r="H19" s="91"/>
      <c r="I19" s="92"/>
      <c r="J19" s="86">
        <f>IF($C19="","",$G19*$H19)</f>
      </c>
      <c r="K19" s="87"/>
      <c r="L19" s="2" t="s">
        <v>132</v>
      </c>
      <c r="M19" s="3"/>
      <c r="N19" s="3"/>
      <c r="O19" s="3"/>
      <c r="P19" s="3"/>
      <c r="Q19" s="7" t="s">
        <v>13</v>
      </c>
      <c r="R19" s="47"/>
      <c r="W19" s="93" t="s">
        <v>60</v>
      </c>
      <c r="X19" s="93"/>
      <c r="Y19" s="93"/>
      <c r="Z19" s="93"/>
      <c r="AA19" s="93"/>
      <c r="AB19" s="93"/>
      <c r="AC19" s="93"/>
      <c r="AD19" s="93"/>
      <c r="AE19" s="93"/>
      <c r="AF19" s="93"/>
      <c r="AG19" s="93"/>
    </row>
    <row r="20" spans="1:19" ht="27.75" customHeight="1">
      <c r="A20" s="159"/>
      <c r="B20" s="160"/>
      <c r="C20" s="307"/>
      <c r="D20" s="308"/>
      <c r="E20" s="308"/>
      <c r="F20" s="309"/>
      <c r="G20" s="33"/>
      <c r="H20" s="91"/>
      <c r="I20" s="92"/>
      <c r="J20" s="86">
        <f aca="true" t="shared" si="0" ref="J20:J25">IF($C20="","",$G20*$H20)</f>
      </c>
      <c r="K20" s="87"/>
      <c r="L20" s="2" t="s">
        <v>134</v>
      </c>
      <c r="M20" s="3"/>
      <c r="N20" s="3"/>
      <c r="O20" s="3"/>
      <c r="P20" s="6" t="s">
        <v>135</v>
      </c>
      <c r="Q20" s="5"/>
      <c r="R20" s="3"/>
      <c r="S20" s="19" t="s">
        <v>61</v>
      </c>
    </row>
    <row r="21" spans="1:19" ht="28.5" customHeight="1">
      <c r="A21" s="159"/>
      <c r="B21" s="160"/>
      <c r="C21" s="119"/>
      <c r="D21" s="122"/>
      <c r="E21" s="122"/>
      <c r="F21" s="123"/>
      <c r="G21" s="34"/>
      <c r="H21" s="91"/>
      <c r="I21" s="92"/>
      <c r="J21" s="86">
        <f t="shared" si="0"/>
      </c>
      <c r="K21" s="87"/>
      <c r="L21" s="2"/>
      <c r="M21" s="3"/>
      <c r="N21" s="3"/>
      <c r="O21" s="3"/>
      <c r="P21" s="3"/>
      <c r="Q21" s="5"/>
      <c r="R21" s="3"/>
      <c r="S21" s="19" t="s">
        <v>62</v>
      </c>
    </row>
    <row r="22" spans="1:34" ht="28.5" customHeight="1">
      <c r="A22" s="159"/>
      <c r="B22" s="160"/>
      <c r="C22" s="119"/>
      <c r="D22" s="122"/>
      <c r="E22" s="122"/>
      <c r="F22" s="123"/>
      <c r="G22" s="34"/>
      <c r="H22" s="91"/>
      <c r="I22" s="92"/>
      <c r="J22" s="86">
        <f t="shared" si="0"/>
      </c>
      <c r="K22" s="87"/>
      <c r="L22" s="38" t="s">
        <v>14</v>
      </c>
      <c r="N22" s="4"/>
      <c r="O22" s="3"/>
      <c r="P22" s="3"/>
      <c r="Q22" s="5"/>
      <c r="R22" s="3"/>
      <c r="S22" s="19" t="s">
        <v>63</v>
      </c>
      <c r="AH22" s="19" t="s">
        <v>76</v>
      </c>
    </row>
    <row r="23" spans="1:34" ht="27.75" customHeight="1">
      <c r="A23" s="159"/>
      <c r="B23" s="160"/>
      <c r="C23" s="119"/>
      <c r="D23" s="122"/>
      <c r="E23" s="122"/>
      <c r="F23" s="123"/>
      <c r="G23" s="33"/>
      <c r="H23" s="91"/>
      <c r="I23" s="92"/>
      <c r="J23" s="86">
        <f t="shared" si="0"/>
      </c>
      <c r="K23" s="87"/>
      <c r="L23" s="39" t="s">
        <v>137</v>
      </c>
      <c r="M23" s="3"/>
      <c r="N23" s="3"/>
      <c r="O23" s="3"/>
      <c r="P23" s="3"/>
      <c r="Q23" s="5"/>
      <c r="R23" s="3"/>
      <c r="S23" s="19" t="s">
        <v>64</v>
      </c>
      <c r="AH23" s="19" t="s">
        <v>80</v>
      </c>
    </row>
    <row r="24" spans="1:34" ht="27.75" customHeight="1" thickBot="1">
      <c r="A24" s="159"/>
      <c r="B24" s="160"/>
      <c r="C24" s="109"/>
      <c r="D24" s="110"/>
      <c r="E24" s="110"/>
      <c r="F24" s="111"/>
      <c r="G24" s="33"/>
      <c r="H24" s="91"/>
      <c r="I24" s="92"/>
      <c r="J24" s="86">
        <f t="shared" si="0"/>
      </c>
      <c r="K24" s="87"/>
      <c r="L24" s="40"/>
      <c r="N24" s="18"/>
      <c r="O24" s="3"/>
      <c r="P24" s="3"/>
      <c r="Q24" s="5"/>
      <c r="R24" s="3"/>
      <c r="S24" s="19" t="s">
        <v>65</v>
      </c>
      <c r="AH24" s="19" t="s">
        <v>81</v>
      </c>
    </row>
    <row r="25" spans="1:34" ht="25.5" customHeight="1" thickBot="1">
      <c r="A25" s="159"/>
      <c r="B25" s="160"/>
      <c r="C25" s="119"/>
      <c r="D25" s="120"/>
      <c r="E25" s="120"/>
      <c r="F25" s="121"/>
      <c r="G25" s="33"/>
      <c r="H25" s="91"/>
      <c r="I25" s="92"/>
      <c r="J25" s="86">
        <f t="shared" si="0"/>
      </c>
      <c r="K25" s="87"/>
      <c r="L25" s="100" t="s">
        <v>15</v>
      </c>
      <c r="M25" s="101"/>
      <c r="N25" s="101"/>
      <c r="O25" s="101"/>
      <c r="P25" s="101"/>
      <c r="Q25" s="102"/>
      <c r="R25" s="51"/>
      <c r="S25" s="19" t="s">
        <v>66</v>
      </c>
      <c r="AH25" s="19" t="s">
        <v>77</v>
      </c>
    </row>
    <row r="26" spans="1:34" ht="28.5" customHeight="1">
      <c r="A26" s="159"/>
      <c r="B26" s="160"/>
      <c r="C26" s="119"/>
      <c r="D26" s="120"/>
      <c r="E26" s="120"/>
      <c r="F26" s="121"/>
      <c r="G26" s="35"/>
      <c r="H26" s="91"/>
      <c r="I26" s="92"/>
      <c r="J26" s="86">
        <f>IF($C26="","",$G26*$H26)</f>
      </c>
      <c r="K26" s="87"/>
      <c r="L26" s="2"/>
      <c r="M26" s="4"/>
      <c r="N26" s="3"/>
      <c r="O26" s="3"/>
      <c r="P26" s="3"/>
      <c r="Q26" s="5"/>
      <c r="R26" s="3"/>
      <c r="S26" s="19" t="s">
        <v>69</v>
      </c>
      <c r="AH26" s="19" t="s">
        <v>78</v>
      </c>
    </row>
    <row r="27" spans="1:34" ht="28.5" customHeight="1" thickBot="1">
      <c r="A27" s="161"/>
      <c r="B27" s="162"/>
      <c r="C27" s="154" t="s">
        <v>16</v>
      </c>
      <c r="D27" s="155"/>
      <c r="E27" s="155"/>
      <c r="F27" s="156"/>
      <c r="G27" s="32"/>
      <c r="H27" s="146"/>
      <c r="I27" s="147"/>
      <c r="J27" s="86">
        <f>SUM(J19:K26)</f>
        <v>0</v>
      </c>
      <c r="K27" s="87"/>
      <c r="L27" s="2"/>
      <c r="M27" s="4"/>
      <c r="N27" s="3"/>
      <c r="O27" s="3"/>
      <c r="P27" s="3"/>
      <c r="Q27" s="5"/>
      <c r="R27" s="3"/>
      <c r="S27" s="19" t="s">
        <v>70</v>
      </c>
      <c r="AH27" s="19" t="s">
        <v>79</v>
      </c>
    </row>
    <row r="28" spans="1:34" ht="29.25" customHeight="1" thickBot="1">
      <c r="A28" s="148" t="s">
        <v>17</v>
      </c>
      <c r="B28" s="149"/>
      <c r="C28" s="149"/>
      <c r="D28" s="149"/>
      <c r="E28" s="149"/>
      <c r="F28" s="150"/>
      <c r="G28" s="116" t="s">
        <v>28</v>
      </c>
      <c r="H28" s="117"/>
      <c r="I28" s="117"/>
      <c r="J28" s="117"/>
      <c r="K28" s="118"/>
      <c r="L28" s="151" t="s">
        <v>29</v>
      </c>
      <c r="M28" s="152"/>
      <c r="N28" s="152"/>
      <c r="O28" s="152"/>
      <c r="P28" s="152"/>
      <c r="Q28" s="153"/>
      <c r="R28" s="48"/>
      <c r="S28" s="19" t="s">
        <v>67</v>
      </c>
      <c r="AH28" s="19" t="s">
        <v>82</v>
      </c>
    </row>
    <row r="29" spans="1:34" ht="28.5" customHeight="1">
      <c r="A29" s="130" t="s">
        <v>14</v>
      </c>
      <c r="B29" s="131"/>
      <c r="C29" s="132"/>
      <c r="D29" s="136"/>
      <c r="E29" s="137"/>
      <c r="F29" s="138"/>
      <c r="G29" s="187"/>
      <c r="H29" s="188"/>
      <c r="I29" s="188"/>
      <c r="J29" s="188"/>
      <c r="K29" s="189"/>
      <c r="L29" s="136"/>
      <c r="M29" s="196"/>
      <c r="N29" s="196"/>
      <c r="O29" s="196"/>
      <c r="P29" s="196"/>
      <c r="Q29" s="197"/>
      <c r="R29" s="31"/>
      <c r="S29" s="19" t="s">
        <v>68</v>
      </c>
      <c r="AH29" s="19" t="s">
        <v>83</v>
      </c>
    </row>
    <row r="30" spans="1:34" ht="28.5" customHeight="1">
      <c r="A30" s="133"/>
      <c r="B30" s="134"/>
      <c r="C30" s="135"/>
      <c r="D30" s="139"/>
      <c r="E30" s="140"/>
      <c r="F30" s="141"/>
      <c r="G30" s="190"/>
      <c r="H30" s="191"/>
      <c r="I30" s="191"/>
      <c r="J30" s="191"/>
      <c r="K30" s="192"/>
      <c r="L30" s="198"/>
      <c r="M30" s="199"/>
      <c r="N30" s="199"/>
      <c r="O30" s="199"/>
      <c r="P30" s="199"/>
      <c r="Q30" s="200"/>
      <c r="R30" s="31"/>
      <c r="S30" s="19" t="s">
        <v>71</v>
      </c>
      <c r="AH30" s="19" t="s">
        <v>84</v>
      </c>
    </row>
    <row r="31" spans="1:34" ht="28.5" customHeight="1">
      <c r="A31" s="124" t="s">
        <v>18</v>
      </c>
      <c r="B31" s="125"/>
      <c r="C31" s="126"/>
      <c r="D31" s="103"/>
      <c r="E31" s="104"/>
      <c r="F31" s="105"/>
      <c r="G31" s="190"/>
      <c r="H31" s="191"/>
      <c r="I31" s="191"/>
      <c r="J31" s="191"/>
      <c r="K31" s="192"/>
      <c r="L31" s="198"/>
      <c r="M31" s="199"/>
      <c r="N31" s="199"/>
      <c r="O31" s="199"/>
      <c r="P31" s="199"/>
      <c r="Q31" s="200"/>
      <c r="R31" s="31"/>
      <c r="S31" s="19" t="s">
        <v>72</v>
      </c>
      <c r="AH31" s="19" t="s">
        <v>85</v>
      </c>
    </row>
    <row r="32" spans="1:34" ht="28.5" customHeight="1" thickBot="1">
      <c r="A32" s="127"/>
      <c r="B32" s="128"/>
      <c r="C32" s="129"/>
      <c r="D32" s="106"/>
      <c r="E32" s="107"/>
      <c r="F32" s="108"/>
      <c r="G32" s="193"/>
      <c r="H32" s="194"/>
      <c r="I32" s="194"/>
      <c r="J32" s="194"/>
      <c r="K32" s="195"/>
      <c r="L32" s="106"/>
      <c r="M32" s="107"/>
      <c r="N32" s="107"/>
      <c r="O32" s="107"/>
      <c r="P32" s="107"/>
      <c r="Q32" s="201"/>
      <c r="R32" s="31"/>
      <c r="S32" s="19" t="s">
        <v>73</v>
      </c>
      <c r="U32" s="1"/>
      <c r="AH32" s="19" t="s">
        <v>86</v>
      </c>
    </row>
    <row r="33" spans="1:34" ht="21.75" customHeight="1">
      <c r="A33" s="36" t="s">
        <v>129</v>
      </c>
      <c r="B33" s="30"/>
      <c r="C33" s="30"/>
      <c r="D33" s="31"/>
      <c r="E33" s="31"/>
      <c r="F33" s="31"/>
      <c r="G33" s="21"/>
      <c r="H33" s="29"/>
      <c r="I33" s="29"/>
      <c r="J33" s="29"/>
      <c r="K33" s="29"/>
      <c r="L33" s="31"/>
      <c r="M33" s="31"/>
      <c r="N33" s="31"/>
      <c r="O33" s="31"/>
      <c r="P33" s="31"/>
      <c r="Q33" s="31"/>
      <c r="R33" s="31"/>
      <c r="S33" s="19" t="s">
        <v>74</v>
      </c>
      <c r="U33" s="1"/>
      <c r="AH33" s="19" t="s">
        <v>87</v>
      </c>
    </row>
    <row r="34" spans="1:21" ht="32.25" customHeight="1">
      <c r="A34" s="112" t="s">
        <v>130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41"/>
      <c r="S34" s="22" t="s">
        <v>75</v>
      </c>
      <c r="U34" s="1"/>
    </row>
    <row r="35" spans="1:5" ht="20.25" customHeight="1">
      <c r="A35" s="62"/>
      <c r="B35" s="63"/>
      <c r="C35" s="63"/>
      <c r="E35" s="25" t="s">
        <v>104</v>
      </c>
    </row>
    <row r="36" spans="1:12" ht="20.25" customHeight="1">
      <c r="A36" s="19"/>
      <c r="E36" s="25" t="s">
        <v>105</v>
      </c>
      <c r="L36" s="66" t="s">
        <v>151</v>
      </c>
    </row>
    <row r="37" ht="20.25" customHeight="1">
      <c r="E37" s="26" t="s">
        <v>106</v>
      </c>
    </row>
    <row r="38" ht="20.25" customHeight="1">
      <c r="E38" s="26" t="s">
        <v>107</v>
      </c>
    </row>
    <row r="39" ht="20.25" customHeight="1">
      <c r="E39" s="26" t="s">
        <v>108</v>
      </c>
    </row>
    <row r="40" ht="20.25" customHeight="1">
      <c r="E40" s="26" t="s">
        <v>109</v>
      </c>
    </row>
    <row r="41" ht="20.25" customHeight="1">
      <c r="E41" s="26" t="s">
        <v>110</v>
      </c>
    </row>
    <row r="42" ht="20.25" customHeight="1">
      <c r="E42" s="19" t="s">
        <v>111</v>
      </c>
    </row>
    <row r="43" ht="20.25" customHeight="1">
      <c r="E43" s="26" t="s">
        <v>112</v>
      </c>
    </row>
    <row r="44" ht="20.25" customHeight="1">
      <c r="E44" s="26" t="s">
        <v>113</v>
      </c>
    </row>
    <row r="45" ht="20.25" customHeight="1">
      <c r="E45" s="26" t="s">
        <v>114</v>
      </c>
    </row>
    <row r="46" spans="4:5" ht="20.25" customHeight="1">
      <c r="D46" s="67" t="s">
        <v>148</v>
      </c>
      <c r="E46" s="26" t="s">
        <v>115</v>
      </c>
    </row>
    <row r="47" ht="20.25" customHeight="1">
      <c r="E47" s="26" t="s">
        <v>116</v>
      </c>
    </row>
    <row r="48" ht="20.25" customHeight="1">
      <c r="E48" s="25" t="s">
        <v>117</v>
      </c>
    </row>
    <row r="49" ht="20.25" customHeight="1">
      <c r="E49" s="25" t="s">
        <v>118</v>
      </c>
    </row>
    <row r="50" spans="5:9" ht="20.25" customHeight="1">
      <c r="E50" s="25" t="s">
        <v>119</v>
      </c>
      <c r="I50" s="22"/>
    </row>
    <row r="51" ht="20.25" customHeight="1">
      <c r="E51" s="25" t="s">
        <v>120</v>
      </c>
    </row>
    <row r="52" ht="20.25" customHeight="1">
      <c r="E52" s="25" t="s">
        <v>121</v>
      </c>
    </row>
    <row r="53" ht="20.25" customHeight="1">
      <c r="E53" s="25" t="s">
        <v>122</v>
      </c>
    </row>
    <row r="54" ht="20.25" customHeight="1">
      <c r="E54" s="25" t="s">
        <v>123</v>
      </c>
    </row>
    <row r="55" ht="20.25" customHeight="1">
      <c r="E55" s="25" t="s">
        <v>124</v>
      </c>
    </row>
    <row r="56" ht="20.25" customHeight="1">
      <c r="E56" s="25" t="s">
        <v>125</v>
      </c>
    </row>
    <row r="57" ht="20.25" customHeight="1">
      <c r="E57" s="27" t="s">
        <v>100</v>
      </c>
    </row>
    <row r="58" ht="20.25" customHeight="1">
      <c r="E58" s="27" t="s">
        <v>126</v>
      </c>
    </row>
    <row r="59" ht="20.25" customHeight="1">
      <c r="E59" s="27" t="s">
        <v>127</v>
      </c>
    </row>
    <row r="60" ht="20.25" customHeight="1">
      <c r="E60" s="20" t="s">
        <v>128</v>
      </c>
    </row>
    <row r="61" ht="20.25" customHeight="1">
      <c r="D61" s="25"/>
    </row>
    <row r="62" ht="20.25" customHeight="1">
      <c r="D62" s="25"/>
    </row>
    <row r="63" ht="20.25" customHeight="1">
      <c r="D63" s="27"/>
    </row>
    <row r="64" spans="4:34" ht="20.25" customHeight="1">
      <c r="D64" s="27"/>
      <c r="AH64" s="19"/>
    </row>
    <row r="65" spans="4:34" ht="20.25" customHeight="1">
      <c r="D65" s="20"/>
      <c r="AH65" s="19"/>
    </row>
    <row r="66" ht="19.5">
      <c r="D66" s="20"/>
    </row>
    <row r="67" ht="19.5">
      <c r="D67" s="4"/>
    </row>
  </sheetData>
  <sheetProtection/>
  <mergeCells count="117">
    <mergeCell ref="A34:Q34"/>
    <mergeCell ref="A29:C30"/>
    <mergeCell ref="D29:F30"/>
    <mergeCell ref="G29:K32"/>
    <mergeCell ref="L29:Q32"/>
    <mergeCell ref="A31:C32"/>
    <mergeCell ref="D31:F32"/>
    <mergeCell ref="C27:F27"/>
    <mergeCell ref="H27:I27"/>
    <mergeCell ref="J27:K27"/>
    <mergeCell ref="A28:F28"/>
    <mergeCell ref="G28:K28"/>
    <mergeCell ref="L28:Q28"/>
    <mergeCell ref="C25:F25"/>
    <mergeCell ref="H25:I25"/>
    <mergeCell ref="J25:K25"/>
    <mergeCell ref="L25:Q25"/>
    <mergeCell ref="C26:F26"/>
    <mergeCell ref="H26:I26"/>
    <mergeCell ref="J26:K26"/>
    <mergeCell ref="H22:I22"/>
    <mergeCell ref="J22:K22"/>
    <mergeCell ref="C23:F23"/>
    <mergeCell ref="H23:I23"/>
    <mergeCell ref="J23:K23"/>
    <mergeCell ref="C24:F24"/>
    <mergeCell ref="H24:I24"/>
    <mergeCell ref="J24:K24"/>
    <mergeCell ref="W19:AG19"/>
    <mergeCell ref="C20:F20"/>
    <mergeCell ref="H20:I20"/>
    <mergeCell ref="J20:K20"/>
    <mergeCell ref="C21:F21"/>
    <mergeCell ref="H21:I21"/>
    <mergeCell ref="J21:K21"/>
    <mergeCell ref="K17:Q17"/>
    <mergeCell ref="A18:B27"/>
    <mergeCell ref="C18:F18"/>
    <mergeCell ref="H18:I18"/>
    <mergeCell ref="J18:K18"/>
    <mergeCell ref="L18:Q18"/>
    <mergeCell ref="C19:F19"/>
    <mergeCell ref="H19:I19"/>
    <mergeCell ref="J19:K19"/>
    <mergeCell ref="C22:F22"/>
    <mergeCell ref="AC13:AG18"/>
    <mergeCell ref="AH13:AK18"/>
    <mergeCell ref="A15:B17"/>
    <mergeCell ref="C15:H15"/>
    <mergeCell ref="K15:Q15"/>
    <mergeCell ref="C16:H16"/>
    <mergeCell ref="K16:Q16"/>
    <mergeCell ref="S16:U18"/>
    <mergeCell ref="V16:W18"/>
    <mergeCell ref="C17:H17"/>
    <mergeCell ref="Z9:AK11"/>
    <mergeCell ref="A10:B14"/>
    <mergeCell ref="C10:Q14"/>
    <mergeCell ref="T10:W11"/>
    <mergeCell ref="X12:AB12"/>
    <mergeCell ref="AC12:AG12"/>
    <mergeCell ref="AH12:AK12"/>
    <mergeCell ref="S13:U15"/>
    <mergeCell ref="V13:W15"/>
    <mergeCell ref="X13:AB18"/>
    <mergeCell ref="AG6:AK8"/>
    <mergeCell ref="A7:B9"/>
    <mergeCell ref="C7:C9"/>
    <mergeCell ref="E7:I9"/>
    <mergeCell ref="J7:M9"/>
    <mergeCell ref="N8:O9"/>
    <mergeCell ref="P8:Q9"/>
    <mergeCell ref="S9:S11"/>
    <mergeCell ref="T9:W9"/>
    <mergeCell ref="X9:Y11"/>
    <mergeCell ref="AA6:AA8"/>
    <mergeCell ref="AB6:AB8"/>
    <mergeCell ref="AC6:AC8"/>
    <mergeCell ref="AD6:AD8"/>
    <mergeCell ref="AE6:AE8"/>
    <mergeCell ref="AF6:AF8"/>
    <mergeCell ref="AG5:AK5"/>
    <mergeCell ref="N6:O7"/>
    <mergeCell ref="P6:Q7"/>
    <mergeCell ref="S6:S8"/>
    <mergeCell ref="T6:U8"/>
    <mergeCell ref="V6:V8"/>
    <mergeCell ref="W6:W8"/>
    <mergeCell ref="X6:X8"/>
    <mergeCell ref="Y6:Y8"/>
    <mergeCell ref="Z6:Z8"/>
    <mergeCell ref="AA4:AA5"/>
    <mergeCell ref="AB4:AB5"/>
    <mergeCell ref="AC4:AC5"/>
    <mergeCell ref="AD4:AD5"/>
    <mergeCell ref="AE4:AE5"/>
    <mergeCell ref="AF4:AF5"/>
    <mergeCell ref="X3:AF3"/>
    <mergeCell ref="AG3:AK3"/>
    <mergeCell ref="D4:D9"/>
    <mergeCell ref="E4:I6"/>
    <mergeCell ref="J4:M6"/>
    <mergeCell ref="N4:O5"/>
    <mergeCell ref="P4:Q5"/>
    <mergeCell ref="X4:X5"/>
    <mergeCell ref="Y4:Y5"/>
    <mergeCell ref="Z4:Z5"/>
    <mergeCell ref="A1:Q1"/>
    <mergeCell ref="AG1:AK1"/>
    <mergeCell ref="A2:Q2"/>
    <mergeCell ref="W2:AF2"/>
    <mergeCell ref="AG2:AK2"/>
    <mergeCell ref="F3:L3"/>
    <mergeCell ref="M3:Q3"/>
    <mergeCell ref="S3:S5"/>
    <mergeCell ref="T3:T5"/>
    <mergeCell ref="U3:W5"/>
  </mergeCells>
  <dataValidations count="2">
    <dataValidation type="list" allowBlank="1" showInputMessage="1" showErrorMessage="1" sqref="E7:I9">
      <formula1>$E$35:$E$65</formula1>
    </dataValidation>
    <dataValidation type="list" allowBlank="1" showInputMessage="1" showErrorMessage="1" sqref="E4:I6">
      <formula1>$D$46</formula1>
    </dataValidation>
  </dataValidations>
  <printOptions horizontalCentered="1"/>
  <pageMargins left="0.2362204724409449" right="0.2362204724409449" top="0.5905511811023623" bottom="0.1968503937007874" header="0.1968503937007874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\桃園縣政府</dc:creator>
  <cp:keywords/>
  <dc:description/>
  <cp:lastModifiedBy>user</cp:lastModifiedBy>
  <cp:lastPrinted>2014-12-30T01:30:44Z</cp:lastPrinted>
  <dcterms:created xsi:type="dcterms:W3CDTF">2002-12-28T07:37:43Z</dcterms:created>
  <dcterms:modified xsi:type="dcterms:W3CDTF">2015-01-21T03:36:10Z</dcterms:modified>
  <cp:category/>
  <cp:version/>
  <cp:contentType/>
  <cp:contentStatus/>
</cp:coreProperties>
</file>